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UNICE'!$A$1:$N$36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<sst xmlns="http://schemas.openxmlformats.org/spreadsheetml/2006/main" count="641" uniqueCount="112">
  <si>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</si>
  <si>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</si>
  <si>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</si>
  <si>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</si>
  <si>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</si>
  <si>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</si>
  <si>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</si>
  <si>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</si>
  <si>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</si>
  <si>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</si>
  <si>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</si>
  <si>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</si>
  <si>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</si>
  <si>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</si>
  <si>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</si>
  <si>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</si>
  <si>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</si>
  <si>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</si>
  <si>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</si>
  <si>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</si>
  <si>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</si>
  <si>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</si>
  <si>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</si>
  <si>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</si>
  <si>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</si>
  <si>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</si>
  <si>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</si>
  <si>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</si>
  <si>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</si>
  <si>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</si>
  <si>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</si>
  <si>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</si>
  <si>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</si>
  <si>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</si>
  <si>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</si>
  <si>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</si>
  <si>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</si>
  <si>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</si>
  <si>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</si>
  <si>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</si>
  <si>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</si>
  <si>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</si>
  <si>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</si>
  <si>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</si>
  <si>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</si>
  <si>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</si>
  <si>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</si>
  <si>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</si>
  <si>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</si>
  <si>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</si>
  <si>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</si>
  <si>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</si>
  <si>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</si>
  <si>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</si>
  <si>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</si>
  <si>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</si>
  <si>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</si>
  <si>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</si>
  <si>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</si>
  <si>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</si>
  <si>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</si>
  <si>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</si>
  <si>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</si>
  <si>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</si>
  <si>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</si>
  <si>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</si>
  <si>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</si>
  <si>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</si>
  <si>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</si>
  <si>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</si>
  <si>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</si>
  <si>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</si>
  <si>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</si>
  <si>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</si>
  <si>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</si>
  <si>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</si>
  <si>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</si>
  <si>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</si>
  <si>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</si>
  <si>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</si>
  <si>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</si>
  <si>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</si>
  <si>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</si>
  <si>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</si>
  <si>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</si>
  <si>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</si>
  <si>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</si>
  <si>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</si>
  <si>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</si>
  <si>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</si>
  <si>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</si>
  <si>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</si>
  <si>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</si>
  <si>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</si>
  <si>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</si>
  <si>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SITUATIA CONSUMULUI DE MEDICAMENTE PENTRU PENSIONARI CU PENSII&lt;= 1608 LEI IUNIE 2023</t>
  </si>
  <si>
    <t>SITUATIA CONSUMULUI DE MEDICAMENTE IN LUNA IUNIE 2023</t>
  </si>
  <si>
    <t>SITUATIA CONSUMULUI DE MEDICAMENTE COST VOLUM PENTRU PENSIONARI  PANA LA 1608 LEI IUNIE 2023</t>
  </si>
  <si>
    <t>SITUATIA CONSUMULUI DE MEDICAMENTE PENTRU UCRAINIENI OUG15/2022 IUNIE 2023</t>
  </si>
  <si>
    <t>SITUATIA CONSUMULUI DE MEDICAMENTE PENTRU DIABET   LUNA IUNIE 2023</t>
  </si>
  <si>
    <t>SITUATIA CONSUMULUI DE MEDICAMENTE PENTRU INSULINE LUNA IUNIE 2023</t>
  </si>
  <si>
    <t>SITUATIA CONSUMULUI DE MEDICAMENTE LA  DIABET SI INSULINE IUNIE 2023</t>
  </si>
  <si>
    <t>SITUATIA CONSUMULUI LA TESTE PENTRU LUNA IUNIE 2023</t>
  </si>
  <si>
    <t>SITUATIA CONSUMULUI DE MEDICAMENTE PENTRU PNS COST VOLUM   LUNA IUNIE 2023</t>
  </si>
  <si>
    <t>SITUATIA CONSUMULUI DE MEDICAMENTE PENTRU MUCOVISCIDOZA  COST VOLUM   LUNA IUNIE 2023</t>
  </si>
  <si>
    <t>SITUATIA CONSUMULUI DE MEDICAMENTE PENTRU ONCOLOGIE LUNA IUNIE 2023</t>
  </si>
  <si>
    <t>SITUATIA CONSUMULUI DE MEDICAMENTE LA STARI POSTTRANSPLANT IUNIE 2023</t>
  </si>
  <si>
    <t>SITUATIA CONSUMULUI DE MEDICAMENTE PENTRU SCLEROZA LUNA IUNIE  2023</t>
  </si>
  <si>
    <t>SITUATIA CONSUMULUI DE MEDIC. PENTRU UNICE COST VOLUM   LUNA IUNIE 2023</t>
  </si>
  <si>
    <t>SITUATIA CONSUMULUI DE MEDICAMENTE LA fibroza pulmonara IUNIE 2023</t>
  </si>
  <si>
    <t>SITUATIA CONSUMULUI DE MEDICAMENTE LA AMIOTROPIE SPINALA CRONICA IUNIE 2023</t>
  </si>
  <si>
    <t>SITUATIA CONSUMULUI DE MEDICAMENTE LA STARI MUCOVISCIDOZA IUNIE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</si>
</sst>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E266"/>
  <sheetViews>
    <sheetView tabSelected="1" workbookViewId="0" topLeftCell="A1">
      <selection activeCell="AF14" sqref="AF1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21.42187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6" bestFit="1" customWidth="1"/>
    <col min="10" max="11" width="12.140625" style="0" customWidth="1"/>
    <col min="12" max="12" width="14.140625" style="0" bestFit="1" customWidth="1"/>
    <col min="13" max="13" width="14.28125" style="0" bestFit="1" customWidth="1"/>
    <col min="14" max="14" width="15.57421875" style="0" bestFit="1" customWidth="1"/>
    <col min="15" max="15" width="16.8515625" style="0" customWidth="1"/>
    <col min="16" max="16" width="15.57421875" style="0" customWidth="1"/>
    <col min="17" max="17" width="15.57421875" style="0" bestFit="1" customWidth="1"/>
    <col min="18" max="18" width="17.28125" style="0" bestFit="1" customWidth="1"/>
    <col min="19" max="19" width="16.00390625" style="0" bestFit="1" customWidth="1"/>
    <col min="20" max="20" width="18.421875" style="0" bestFit="1" customWidth="1"/>
    <col min="21" max="21" width="18.421875" style="11" bestFit="1" customWidth="1"/>
    <col min="22" max="22" width="10.140625" style="68" bestFit="1" customWidth="1"/>
    <col min="23" max="24" width="11.7109375" style="68" bestFit="1" customWidth="1"/>
    <col min="25" max="25" width="10.140625" style="68" bestFit="1" customWidth="1"/>
    <col min="26" max="29" width="9.140625" style="68" customWidth="1"/>
    <col min="30" max="135" width="9.140625" style="4" customWidth="1"/>
  </cols>
  <sheetData>
    <row r="3" spans="2:21" ht="15.75">
      <c r="B3" s="85" t="s">
        <v>96</v>
      </c>
      <c r="C3" s="85"/>
      <c r="D3" s="85"/>
      <c r="E3" s="85"/>
      <c r="F3" s="85"/>
      <c r="G3" s="85"/>
      <c r="H3" s="85"/>
      <c r="I3" s="85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20"/>
    </row>
    <row r="4" spans="1:21" ht="31.5">
      <c r="A4" s="44" t="s">
        <v>0</v>
      </c>
      <c r="B4" s="45" t="s">
        <v>1</v>
      </c>
      <c r="C4" s="46" t="s">
        <v>2</v>
      </c>
      <c r="D4" s="46" t="s">
        <v>3</v>
      </c>
      <c r="E4" s="46"/>
      <c r="F4" s="46" t="s">
        <v>4</v>
      </c>
      <c r="G4" s="46" t="s">
        <v>5</v>
      </c>
      <c r="H4" s="46" t="s">
        <v>40</v>
      </c>
      <c r="I4" s="47" t="s">
        <v>42</v>
      </c>
      <c r="J4" s="46" t="s">
        <v>43</v>
      </c>
      <c r="K4" s="46" t="s">
        <v>80</v>
      </c>
      <c r="L4" s="46" t="s">
        <v>47</v>
      </c>
      <c r="M4" s="46" t="s">
        <v>44</v>
      </c>
      <c r="N4" s="46" t="s">
        <v>45</v>
      </c>
      <c r="O4" s="46" t="s">
        <v>50</v>
      </c>
      <c r="P4" s="46" t="s">
        <v>48</v>
      </c>
      <c r="Q4" s="46" t="s">
        <v>46</v>
      </c>
      <c r="R4" s="46" t="s">
        <v>49</v>
      </c>
      <c r="S4" s="46" t="s">
        <v>52</v>
      </c>
      <c r="T4" s="48" t="s">
        <v>38</v>
      </c>
      <c r="U4" s="47" t="s">
        <v>51</v>
      </c>
    </row>
    <row r="5" spans="1:24" ht="15.75">
      <c r="A5" s="49">
        <v>1</v>
      </c>
      <c r="B5" s="50" t="s">
        <v>6</v>
      </c>
      <c r="C5" s="21">
        <v>43967.37</v>
      </c>
      <c r="D5" s="21">
        <v>55694.88</v>
      </c>
      <c r="E5" s="21">
        <f>F5+G5+S5</f>
        <v>189501.56</v>
      </c>
      <c r="F5" s="21">
        <v>55016.18</v>
      </c>
      <c r="G5" s="21">
        <v>3627.73</v>
      </c>
      <c r="H5" s="21">
        <v>6670.35</v>
      </c>
      <c r="I5" s="22">
        <v>1135.56</v>
      </c>
      <c r="J5" s="21"/>
      <c r="K5" s="21"/>
      <c r="L5" s="21">
        <v>1183.46</v>
      </c>
      <c r="M5" s="21"/>
      <c r="N5" s="21">
        <v>78701.92</v>
      </c>
      <c r="O5" s="21">
        <v>5440.41</v>
      </c>
      <c r="P5" s="21">
        <v>38059.29</v>
      </c>
      <c r="Q5" s="21">
        <v>1561.92</v>
      </c>
      <c r="R5" s="21">
        <v>4775.09</v>
      </c>
      <c r="S5" s="51">
        <f>I5+J5+K5+L5+M5+N5+O5+P5+Q5+R5</f>
        <v>130857.65000000001</v>
      </c>
      <c r="T5" s="61">
        <f aca="true" t="shared" si="0" ref="T5:T35">C5+D5+F5+G5+H5+S5</f>
        <v>295834.16000000003</v>
      </c>
      <c r="U5" s="75">
        <f>T5-S5</f>
        <v>164976.51</v>
      </c>
      <c r="X5" s="83"/>
    </row>
    <row r="6" spans="1:24" ht="15.75">
      <c r="A6" s="49">
        <v>2</v>
      </c>
      <c r="B6" s="50" t="s">
        <v>7</v>
      </c>
      <c r="C6" s="21">
        <v>21805.69</v>
      </c>
      <c r="D6" s="21">
        <v>27428.27</v>
      </c>
      <c r="E6" s="21">
        <f aca="true" t="shared" si="1" ref="E6:E34">F6+G6+S6</f>
        <v>15215.79</v>
      </c>
      <c r="F6" s="21">
        <v>11096.1</v>
      </c>
      <c r="G6" s="21">
        <v>4119.69</v>
      </c>
      <c r="H6" s="21">
        <v>2733.3</v>
      </c>
      <c r="I6" s="22"/>
      <c r="J6" s="21"/>
      <c r="K6" s="21"/>
      <c r="L6" s="21"/>
      <c r="M6" s="21"/>
      <c r="N6" s="21"/>
      <c r="O6" s="21"/>
      <c r="P6" s="21"/>
      <c r="Q6" s="21"/>
      <c r="R6" s="21"/>
      <c r="S6" s="51">
        <f aca="true" t="shared" si="2" ref="S6:S35">I6+J6+K6+L6+M6+N6+O6+P6+Q6+R6</f>
        <v>0</v>
      </c>
      <c r="T6" s="61">
        <f t="shared" si="0"/>
        <v>67183.05</v>
      </c>
      <c r="U6" s="75">
        <f aca="true" t="shared" si="3" ref="U6:U35">T6-S6</f>
        <v>67183.05</v>
      </c>
      <c r="X6" s="83"/>
    </row>
    <row r="7" spans="1:24" ht="15.75">
      <c r="A7" s="49">
        <v>3</v>
      </c>
      <c r="B7" s="50" t="s">
        <v>8</v>
      </c>
      <c r="C7" s="21">
        <v>21189.12</v>
      </c>
      <c r="D7" s="21">
        <v>22130.3</v>
      </c>
      <c r="E7" s="21">
        <f t="shared" si="1"/>
        <v>12434.33</v>
      </c>
      <c r="F7" s="21">
        <v>11092.13</v>
      </c>
      <c r="G7" s="21">
        <v>1342.2</v>
      </c>
      <c r="H7" s="21">
        <v>3903.91</v>
      </c>
      <c r="I7" s="22"/>
      <c r="J7" s="21"/>
      <c r="K7" s="21"/>
      <c r="L7" s="21"/>
      <c r="M7" s="21"/>
      <c r="N7" s="21"/>
      <c r="O7" s="21"/>
      <c r="P7" s="21"/>
      <c r="Q7" s="21"/>
      <c r="R7" s="21"/>
      <c r="S7" s="51">
        <f t="shared" si="2"/>
        <v>0</v>
      </c>
      <c r="T7" s="61">
        <f t="shared" si="0"/>
        <v>59657.65999999999</v>
      </c>
      <c r="U7" s="75">
        <f t="shared" si="3"/>
        <v>59657.65999999999</v>
      </c>
      <c r="X7" s="83"/>
    </row>
    <row r="8" spans="1:24" ht="15.75">
      <c r="A8" s="49">
        <v>4</v>
      </c>
      <c r="B8" s="50" t="s">
        <v>9</v>
      </c>
      <c r="C8" s="21">
        <v>21102.7</v>
      </c>
      <c r="D8" s="21">
        <v>32179.95</v>
      </c>
      <c r="E8" s="21">
        <f t="shared" si="1"/>
        <v>81597.79000000001</v>
      </c>
      <c r="F8" s="21">
        <v>72311.94</v>
      </c>
      <c r="G8" s="22">
        <v>1488.3</v>
      </c>
      <c r="H8" s="21">
        <v>4123.38</v>
      </c>
      <c r="I8" s="22"/>
      <c r="L8" s="21"/>
      <c r="M8" s="21"/>
      <c r="N8" s="21">
        <v>4455.74</v>
      </c>
      <c r="O8" s="21"/>
      <c r="P8" s="21"/>
      <c r="Q8" s="21"/>
      <c r="R8" s="21">
        <v>3341.81</v>
      </c>
      <c r="S8" s="51">
        <f t="shared" si="2"/>
        <v>7797.549999999999</v>
      </c>
      <c r="T8" s="61">
        <f t="shared" si="0"/>
        <v>139003.81999999998</v>
      </c>
      <c r="U8" s="75">
        <f t="shared" si="3"/>
        <v>131206.27</v>
      </c>
      <c r="X8" s="83"/>
    </row>
    <row r="9" spans="1:24" ht="15.75">
      <c r="A9" s="49">
        <v>5</v>
      </c>
      <c r="B9" s="50" t="s">
        <v>10</v>
      </c>
      <c r="C9" s="21">
        <v>61893.04</v>
      </c>
      <c r="D9" s="21">
        <v>75360.15</v>
      </c>
      <c r="E9" s="21">
        <f t="shared" si="1"/>
        <v>376059.9</v>
      </c>
      <c r="F9" s="21">
        <v>324386.32</v>
      </c>
      <c r="G9" s="21">
        <v>7812.63</v>
      </c>
      <c r="H9" s="21">
        <v>8535.27</v>
      </c>
      <c r="I9" s="22">
        <v>567.79</v>
      </c>
      <c r="J9" s="21"/>
      <c r="K9" s="21"/>
      <c r="L9" s="21"/>
      <c r="M9" s="21">
        <v>14896.73</v>
      </c>
      <c r="N9" s="21">
        <v>18371.01</v>
      </c>
      <c r="O9" s="21">
        <v>1113.94</v>
      </c>
      <c r="P9" s="21">
        <v>4455.74</v>
      </c>
      <c r="Q9" s="21"/>
      <c r="R9" s="21">
        <v>4455.74</v>
      </c>
      <c r="S9" s="51">
        <f t="shared" si="2"/>
        <v>43860.95</v>
      </c>
      <c r="T9" s="61">
        <f t="shared" si="0"/>
        <v>521848.36000000004</v>
      </c>
      <c r="U9" s="75">
        <f t="shared" si="3"/>
        <v>477987.41000000003</v>
      </c>
      <c r="X9" s="83"/>
    </row>
    <row r="10" spans="1:24" ht="15" customHeight="1">
      <c r="A10" s="49">
        <v>6</v>
      </c>
      <c r="B10" s="50" t="s">
        <v>53</v>
      </c>
      <c r="C10" s="21">
        <v>67082.5</v>
      </c>
      <c r="D10" s="21">
        <v>102149.17</v>
      </c>
      <c r="E10" s="21">
        <f t="shared" si="1"/>
        <v>62657.020000000004</v>
      </c>
      <c r="F10" s="21">
        <v>49624.51</v>
      </c>
      <c r="G10" s="21">
        <v>6115.73</v>
      </c>
      <c r="H10" s="21">
        <v>10972.07</v>
      </c>
      <c r="I10" s="22">
        <v>491.7</v>
      </c>
      <c r="J10" s="21"/>
      <c r="K10" s="21"/>
      <c r="L10" s="21"/>
      <c r="M10" s="21"/>
      <c r="N10" s="21">
        <v>6425.08</v>
      </c>
      <c r="O10" s="21"/>
      <c r="P10" s="21"/>
      <c r="Q10" s="21"/>
      <c r="R10" s="21"/>
      <c r="S10" s="51">
        <f t="shared" si="2"/>
        <v>6916.78</v>
      </c>
      <c r="T10" s="61">
        <f t="shared" si="0"/>
        <v>242860.76</v>
      </c>
      <c r="U10" s="75">
        <f t="shared" si="3"/>
        <v>235943.98</v>
      </c>
      <c r="X10" s="83"/>
    </row>
    <row r="11" spans="1:24" ht="15.75">
      <c r="A11" s="49">
        <v>7</v>
      </c>
      <c r="B11" s="50" t="s">
        <v>11</v>
      </c>
      <c r="C11" s="21">
        <v>32733.66</v>
      </c>
      <c r="D11" s="21">
        <v>17164.84</v>
      </c>
      <c r="E11" s="21">
        <f t="shared" si="1"/>
        <v>85090.74</v>
      </c>
      <c r="F11" s="21">
        <v>41616.12</v>
      </c>
      <c r="G11" s="21">
        <v>858.24</v>
      </c>
      <c r="H11" s="21">
        <v>1543</v>
      </c>
      <c r="I11" s="22">
        <v>1892.63</v>
      </c>
      <c r="J11" s="21"/>
      <c r="K11" s="21"/>
      <c r="L11" s="21">
        <v>2217.4</v>
      </c>
      <c r="M11" s="21"/>
      <c r="N11" s="21">
        <v>7366.03</v>
      </c>
      <c r="O11" s="21">
        <v>4803</v>
      </c>
      <c r="P11" s="21">
        <v>6642.54</v>
      </c>
      <c r="Q11" s="21"/>
      <c r="R11" s="21">
        <v>19694.78</v>
      </c>
      <c r="S11" s="51">
        <f t="shared" si="2"/>
        <v>42616.380000000005</v>
      </c>
      <c r="T11" s="61">
        <f t="shared" si="0"/>
        <v>136532.24</v>
      </c>
      <c r="U11" s="75">
        <f t="shared" si="3"/>
        <v>93915.85999999999</v>
      </c>
      <c r="X11" s="83"/>
    </row>
    <row r="12" spans="1:24" ht="15.75">
      <c r="A12" s="49">
        <v>8</v>
      </c>
      <c r="B12" s="50" t="s">
        <v>12</v>
      </c>
      <c r="C12" s="21">
        <v>19893.92</v>
      </c>
      <c r="D12" s="23">
        <v>35952.65</v>
      </c>
      <c r="E12" s="21">
        <f t="shared" si="1"/>
        <v>40607.62</v>
      </c>
      <c r="F12" s="21">
        <v>34662.8</v>
      </c>
      <c r="G12" s="21">
        <v>1018.32</v>
      </c>
      <c r="H12" s="21">
        <v>4845.58</v>
      </c>
      <c r="I12" s="22">
        <v>491.7</v>
      </c>
      <c r="J12" s="21"/>
      <c r="K12" s="21"/>
      <c r="L12" s="21">
        <v>4434.8</v>
      </c>
      <c r="M12" s="21"/>
      <c r="N12" s="21"/>
      <c r="O12" s="21"/>
      <c r="P12" s="21"/>
      <c r="Q12" s="21"/>
      <c r="R12" s="21"/>
      <c r="S12" s="51">
        <f t="shared" si="2"/>
        <v>4926.5</v>
      </c>
      <c r="T12" s="61">
        <f t="shared" si="0"/>
        <v>101299.77</v>
      </c>
      <c r="U12" s="75">
        <f t="shared" si="3"/>
        <v>96373.27</v>
      </c>
      <c r="X12" s="83"/>
    </row>
    <row r="13" spans="1:24" ht="15.75">
      <c r="A13" s="49">
        <v>9</v>
      </c>
      <c r="B13" s="50" t="s">
        <v>13</v>
      </c>
      <c r="C13" s="21">
        <f>32727.71-54.29</f>
        <v>32673.42</v>
      </c>
      <c r="D13" s="21">
        <f>44259.44-69.72</f>
        <v>44189.72</v>
      </c>
      <c r="E13" s="21">
        <f t="shared" si="1"/>
        <v>24474.050000000003</v>
      </c>
      <c r="F13" s="21">
        <v>19725.49</v>
      </c>
      <c r="G13" s="21">
        <v>1700.89</v>
      </c>
      <c r="H13" s="21">
        <f>5735.39-35.43</f>
        <v>5699.96</v>
      </c>
      <c r="I13" s="22"/>
      <c r="J13" s="21"/>
      <c r="K13" s="21">
        <v>3047.67</v>
      </c>
      <c r="L13" s="21"/>
      <c r="M13" s="21"/>
      <c r="N13" s="21"/>
      <c r="O13" s="21"/>
      <c r="P13" s="21"/>
      <c r="Q13" s="21"/>
      <c r="R13" s="21"/>
      <c r="S13" s="51">
        <f t="shared" si="2"/>
        <v>3047.67</v>
      </c>
      <c r="T13" s="61">
        <f t="shared" si="0"/>
        <v>107037.15000000001</v>
      </c>
      <c r="U13" s="75">
        <f t="shared" si="3"/>
        <v>103989.48000000001</v>
      </c>
      <c r="X13" s="82"/>
    </row>
    <row r="14" spans="1:24" ht="15.75">
      <c r="A14" s="49">
        <v>10</v>
      </c>
      <c r="B14" s="50" t="s">
        <v>14</v>
      </c>
      <c r="C14" s="21">
        <v>16327.06</v>
      </c>
      <c r="D14" s="21">
        <v>17036.81</v>
      </c>
      <c r="E14" s="21">
        <f t="shared" si="1"/>
        <v>6729.51</v>
      </c>
      <c r="F14" s="21">
        <v>4696.31</v>
      </c>
      <c r="G14" s="21">
        <v>2033.2</v>
      </c>
      <c r="H14" s="21">
        <v>938.34</v>
      </c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51">
        <f t="shared" si="2"/>
        <v>0</v>
      </c>
      <c r="T14" s="61">
        <f t="shared" si="0"/>
        <v>41031.719999999994</v>
      </c>
      <c r="U14" s="75">
        <f t="shared" si="3"/>
        <v>41031.719999999994</v>
      </c>
      <c r="X14" s="83"/>
    </row>
    <row r="15" spans="1:24" ht="15.75">
      <c r="A15" s="49">
        <v>11</v>
      </c>
      <c r="B15" s="50" t="s">
        <v>15</v>
      </c>
      <c r="C15" s="21">
        <v>57073.94</v>
      </c>
      <c r="D15" s="21">
        <v>67903.14</v>
      </c>
      <c r="E15" s="21">
        <f t="shared" si="1"/>
        <v>46324.13</v>
      </c>
      <c r="F15" s="21">
        <v>37000</v>
      </c>
      <c r="G15" s="21">
        <v>7106.73</v>
      </c>
      <c r="H15" s="21">
        <v>7090.03</v>
      </c>
      <c r="I15" s="22"/>
      <c r="J15" s="21"/>
      <c r="K15" s="21"/>
      <c r="L15" s="21">
        <v>2217.4</v>
      </c>
      <c r="M15" s="21"/>
      <c r="N15" s="21"/>
      <c r="O15" s="21"/>
      <c r="P15" s="21"/>
      <c r="Q15" s="21"/>
      <c r="R15" s="21"/>
      <c r="S15" s="51">
        <f t="shared" si="2"/>
        <v>2217.4</v>
      </c>
      <c r="T15" s="61">
        <f t="shared" si="0"/>
        <v>178391.24000000002</v>
      </c>
      <c r="U15" s="75">
        <f t="shared" si="3"/>
        <v>176173.84000000003</v>
      </c>
      <c r="X15" s="83"/>
    </row>
    <row r="16" spans="1:24" ht="15.75">
      <c r="A16" s="49">
        <v>12</v>
      </c>
      <c r="B16" s="50" t="s">
        <v>16</v>
      </c>
      <c r="C16" s="21">
        <v>20564.88</v>
      </c>
      <c r="D16" s="21">
        <v>20366.32</v>
      </c>
      <c r="E16" s="21">
        <f t="shared" si="1"/>
        <v>14019.58</v>
      </c>
      <c r="F16" s="21">
        <v>11435.05</v>
      </c>
      <c r="G16" s="21">
        <v>2584.53</v>
      </c>
      <c r="H16" s="21">
        <v>2805.59</v>
      </c>
      <c r="I16" s="24"/>
      <c r="J16" s="21"/>
      <c r="K16" s="21"/>
      <c r="L16" s="21"/>
      <c r="M16" s="21"/>
      <c r="N16" s="21"/>
      <c r="O16" s="21"/>
      <c r="P16" s="21"/>
      <c r="Q16" s="21"/>
      <c r="R16" s="21"/>
      <c r="S16" s="51">
        <f t="shared" si="2"/>
        <v>0</v>
      </c>
      <c r="T16" s="61">
        <f t="shared" si="0"/>
        <v>57756.369999999995</v>
      </c>
      <c r="U16" s="75">
        <f t="shared" si="3"/>
        <v>57756.369999999995</v>
      </c>
      <c r="X16" s="83"/>
    </row>
    <row r="17" spans="1:24" ht="15.75">
      <c r="A17" s="49">
        <v>13</v>
      </c>
      <c r="B17" s="50" t="s">
        <v>17</v>
      </c>
      <c r="C17" s="21">
        <v>10426.63</v>
      </c>
      <c r="D17" s="21">
        <v>12288.54</v>
      </c>
      <c r="E17" s="21">
        <f t="shared" si="1"/>
        <v>3312.75</v>
      </c>
      <c r="F17" s="21">
        <v>2134.35</v>
      </c>
      <c r="G17" s="21">
        <v>1178.4</v>
      </c>
      <c r="H17" s="21">
        <v>3057.18</v>
      </c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51">
        <f t="shared" si="2"/>
        <v>0</v>
      </c>
      <c r="T17" s="61">
        <f t="shared" si="0"/>
        <v>29085.1</v>
      </c>
      <c r="U17" s="75">
        <f t="shared" si="3"/>
        <v>29085.1</v>
      </c>
      <c r="X17" s="83"/>
    </row>
    <row r="18" spans="1:24" ht="15.75">
      <c r="A18" s="49">
        <v>14</v>
      </c>
      <c r="B18" s="50" t="s">
        <v>18</v>
      </c>
      <c r="C18" s="21">
        <v>20637.42</v>
      </c>
      <c r="D18" s="21">
        <v>19192.99</v>
      </c>
      <c r="E18" s="21">
        <f t="shared" si="1"/>
        <v>36885.87</v>
      </c>
      <c r="F18" s="21">
        <v>30448.81</v>
      </c>
      <c r="G18" s="21">
        <v>247.1</v>
      </c>
      <c r="H18" s="21">
        <v>3542.04</v>
      </c>
      <c r="I18" s="22">
        <v>491.4</v>
      </c>
      <c r="J18" s="21"/>
      <c r="K18" s="21"/>
      <c r="L18" s="21"/>
      <c r="M18" s="21"/>
      <c r="N18" s="21"/>
      <c r="O18" s="21"/>
      <c r="P18" s="21">
        <v>5698.56</v>
      </c>
      <c r="Q18" s="21"/>
      <c r="R18" s="21"/>
      <c r="S18" s="51">
        <f t="shared" si="2"/>
        <v>6189.96</v>
      </c>
      <c r="T18" s="61">
        <f t="shared" si="0"/>
        <v>80258.32</v>
      </c>
      <c r="U18" s="75">
        <f t="shared" si="3"/>
        <v>74068.36</v>
      </c>
      <c r="X18" s="83"/>
    </row>
    <row r="19" spans="1:135" s="66" customFormat="1" ht="15.75">
      <c r="A19" s="49">
        <v>15</v>
      </c>
      <c r="B19" s="50" t="s">
        <v>19</v>
      </c>
      <c r="C19" s="21">
        <v>47311.85</v>
      </c>
      <c r="D19" s="21">
        <v>61225.52</v>
      </c>
      <c r="E19" s="21">
        <f t="shared" si="1"/>
        <v>92833.03</v>
      </c>
      <c r="F19" s="21">
        <v>62326.22</v>
      </c>
      <c r="G19" s="21">
        <v>10241.03</v>
      </c>
      <c r="H19" s="21">
        <v>6776.78</v>
      </c>
      <c r="I19" s="21">
        <v>946.31</v>
      </c>
      <c r="J19" s="21"/>
      <c r="K19" s="21"/>
      <c r="L19" s="21"/>
      <c r="M19" s="21"/>
      <c r="N19" s="21">
        <v>17757.55</v>
      </c>
      <c r="O19" s="21"/>
      <c r="P19" s="21"/>
      <c r="Q19" s="21">
        <v>1561.92</v>
      </c>
      <c r="R19" s="21"/>
      <c r="S19" s="51">
        <f t="shared" si="2"/>
        <v>20265.78</v>
      </c>
      <c r="T19" s="61">
        <f t="shared" si="0"/>
        <v>208147.18</v>
      </c>
      <c r="U19" s="75">
        <f t="shared" si="3"/>
        <v>187881.4</v>
      </c>
      <c r="V19" s="76"/>
      <c r="W19" s="68"/>
      <c r="X19" s="83"/>
      <c r="Y19" s="76"/>
      <c r="Z19" s="76"/>
      <c r="AA19" s="76"/>
      <c r="AB19" s="76"/>
      <c r="AC19" s="76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</row>
    <row r="20" spans="1:24" ht="15.75">
      <c r="A20" s="49">
        <v>16</v>
      </c>
      <c r="B20" s="50" t="s">
        <v>20</v>
      </c>
      <c r="C20" s="21">
        <v>4816.41</v>
      </c>
      <c r="D20" s="21">
        <v>5835.72</v>
      </c>
      <c r="E20" s="21">
        <f t="shared" si="1"/>
        <v>4033.94</v>
      </c>
      <c r="F20" s="21">
        <v>2987.15</v>
      </c>
      <c r="G20" s="21">
        <v>1046.79</v>
      </c>
      <c r="H20" s="21">
        <v>938.33</v>
      </c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51">
        <f t="shared" si="2"/>
        <v>0</v>
      </c>
      <c r="T20" s="61">
        <f t="shared" si="0"/>
        <v>15624.4</v>
      </c>
      <c r="U20" s="75">
        <f t="shared" si="3"/>
        <v>15624.4</v>
      </c>
      <c r="X20" s="83"/>
    </row>
    <row r="21" spans="1:24" ht="15.75">
      <c r="A21" s="49">
        <v>17</v>
      </c>
      <c r="B21" s="50" t="s">
        <v>21</v>
      </c>
      <c r="C21" s="21">
        <v>8177.27</v>
      </c>
      <c r="D21" s="21">
        <v>12145.88</v>
      </c>
      <c r="E21" s="21">
        <f t="shared" si="1"/>
        <v>5804.88</v>
      </c>
      <c r="F21" s="21">
        <v>5407.54</v>
      </c>
      <c r="G21" s="21">
        <v>397.34</v>
      </c>
      <c r="H21" s="21">
        <v>1647.19</v>
      </c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51">
        <f t="shared" si="2"/>
        <v>0</v>
      </c>
      <c r="T21" s="61">
        <f t="shared" si="0"/>
        <v>27775.22</v>
      </c>
      <c r="U21" s="75">
        <f t="shared" si="3"/>
        <v>27775.22</v>
      </c>
      <c r="X21" s="83"/>
    </row>
    <row r="22" spans="1:24" ht="15.75">
      <c r="A22" s="49">
        <v>18</v>
      </c>
      <c r="B22" s="50" t="s">
        <v>85</v>
      </c>
      <c r="C22" s="21">
        <v>51449.26</v>
      </c>
      <c r="D22" s="21">
        <v>85149.54</v>
      </c>
      <c r="E22" s="21">
        <f t="shared" si="1"/>
        <v>160993.74</v>
      </c>
      <c r="F22" s="21">
        <v>51196.63</v>
      </c>
      <c r="G22" s="21">
        <v>2970.84</v>
      </c>
      <c r="H22" s="21">
        <v>6704.45</v>
      </c>
      <c r="I22" s="21">
        <v>930.98</v>
      </c>
      <c r="J22" s="21"/>
      <c r="K22" s="21"/>
      <c r="L22" s="21"/>
      <c r="M22" s="21">
        <v>4455.74</v>
      </c>
      <c r="N22" s="21">
        <v>61018.57</v>
      </c>
      <c r="O22" s="21">
        <v>2227.87</v>
      </c>
      <c r="P22" s="21">
        <v>15914.43</v>
      </c>
      <c r="Q22" s="69"/>
      <c r="R22" s="21">
        <v>22278.68</v>
      </c>
      <c r="S22" s="51">
        <f t="shared" si="2"/>
        <v>106826.26999999999</v>
      </c>
      <c r="T22" s="61">
        <f t="shared" si="0"/>
        <v>304296.99</v>
      </c>
      <c r="U22" s="75">
        <f t="shared" si="3"/>
        <v>197470.72</v>
      </c>
      <c r="X22" s="83"/>
    </row>
    <row r="23" spans="1:24" ht="15.75">
      <c r="A23" s="49">
        <v>19</v>
      </c>
      <c r="B23" s="50" t="s">
        <v>22</v>
      </c>
      <c r="C23" s="21">
        <v>22100.99</v>
      </c>
      <c r="D23" s="21">
        <v>34124.59</v>
      </c>
      <c r="E23" s="21">
        <f t="shared" si="1"/>
        <v>40963.630000000005</v>
      </c>
      <c r="F23" s="21">
        <v>21933.36</v>
      </c>
      <c r="G23" s="21">
        <v>2216.46</v>
      </c>
      <c r="H23" s="21">
        <v>4482.43</v>
      </c>
      <c r="I23" s="22"/>
      <c r="J23" s="21"/>
      <c r="K23" s="21"/>
      <c r="L23" s="21"/>
      <c r="M23" s="21"/>
      <c r="N23" s="21">
        <v>13440.44</v>
      </c>
      <c r="O23" s="21"/>
      <c r="P23" s="21">
        <v>2227.87</v>
      </c>
      <c r="Q23" s="21">
        <v>1145.5</v>
      </c>
      <c r="R23" s="21"/>
      <c r="S23" s="51">
        <f t="shared" si="2"/>
        <v>16813.81</v>
      </c>
      <c r="T23" s="61">
        <f t="shared" si="0"/>
        <v>101671.64000000001</v>
      </c>
      <c r="U23" s="75">
        <f t="shared" si="3"/>
        <v>84857.83000000002</v>
      </c>
      <c r="X23" s="83"/>
    </row>
    <row r="24" spans="1:24" ht="15.75">
      <c r="A24" s="49">
        <v>20</v>
      </c>
      <c r="B24" s="50" t="s">
        <v>23</v>
      </c>
      <c r="C24" s="21">
        <v>13910.48</v>
      </c>
      <c r="D24" s="21">
        <v>21344.9</v>
      </c>
      <c r="E24" s="21">
        <f t="shared" si="1"/>
        <v>7345.18</v>
      </c>
      <c r="F24" s="21">
        <v>6203.89</v>
      </c>
      <c r="G24" s="21">
        <v>1141.29</v>
      </c>
      <c r="H24" s="21">
        <v>3452.8</v>
      </c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51">
        <f t="shared" si="2"/>
        <v>0</v>
      </c>
      <c r="T24" s="61">
        <f t="shared" si="0"/>
        <v>46053.36000000001</v>
      </c>
      <c r="U24" s="75">
        <f t="shared" si="3"/>
        <v>46053.36000000001</v>
      </c>
      <c r="X24" s="83"/>
    </row>
    <row r="25" spans="1:24" ht="15.75">
      <c r="A25" s="49">
        <v>21</v>
      </c>
      <c r="B25" s="50" t="s">
        <v>24</v>
      </c>
      <c r="C25" s="21">
        <v>11971.77</v>
      </c>
      <c r="D25" s="21">
        <v>14972.58</v>
      </c>
      <c r="E25" s="21">
        <f t="shared" si="1"/>
        <v>13301.859999999999</v>
      </c>
      <c r="F25" s="21">
        <v>12968.48</v>
      </c>
      <c r="G25" s="21">
        <v>333.38</v>
      </c>
      <c r="H25" s="21">
        <v>1660.79</v>
      </c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51">
        <f t="shared" si="2"/>
        <v>0</v>
      </c>
      <c r="T25" s="61">
        <f t="shared" si="0"/>
        <v>41907</v>
      </c>
      <c r="U25" s="75">
        <f t="shared" si="3"/>
        <v>41907</v>
      </c>
      <c r="X25" s="83"/>
    </row>
    <row r="26" spans="1:24" ht="15.75">
      <c r="A26" s="49">
        <v>22</v>
      </c>
      <c r="B26" s="50" t="s">
        <v>25</v>
      </c>
      <c r="C26" s="21">
        <v>69124.77</v>
      </c>
      <c r="D26" s="21">
        <v>117216.06</v>
      </c>
      <c r="E26" s="21">
        <f t="shared" si="1"/>
        <v>140972.38</v>
      </c>
      <c r="F26" s="22">
        <v>66173.76</v>
      </c>
      <c r="G26" s="21">
        <v>2320.98</v>
      </c>
      <c r="H26" s="21">
        <v>13622.78</v>
      </c>
      <c r="I26" s="22">
        <v>1396.5</v>
      </c>
      <c r="L26" s="21"/>
      <c r="M26" s="21"/>
      <c r="N26" s="21">
        <v>44108.38</v>
      </c>
      <c r="O26" s="21">
        <v>8241.12</v>
      </c>
      <c r="P26" s="21">
        <v>18731.64</v>
      </c>
      <c r="Q26" s="21"/>
      <c r="R26" s="21"/>
      <c r="S26" s="51">
        <f t="shared" si="2"/>
        <v>72477.64</v>
      </c>
      <c r="T26" s="61">
        <f t="shared" si="0"/>
        <v>340935.99000000005</v>
      </c>
      <c r="U26" s="75">
        <f t="shared" si="3"/>
        <v>268458.35000000003</v>
      </c>
      <c r="X26" s="83"/>
    </row>
    <row r="27" spans="1:24" ht="15.75">
      <c r="A27" s="49">
        <v>23</v>
      </c>
      <c r="B27" s="50" t="s">
        <v>26</v>
      </c>
      <c r="C27" s="21">
        <v>40525.52</v>
      </c>
      <c r="D27" s="21">
        <v>53192.89</v>
      </c>
      <c r="E27" s="21">
        <f t="shared" si="1"/>
        <v>50363.630000000005</v>
      </c>
      <c r="F27" s="21">
        <v>36882.01</v>
      </c>
      <c r="G27" s="21">
        <v>2696.73</v>
      </c>
      <c r="H27" s="21">
        <v>5854.48</v>
      </c>
      <c r="I27" s="22">
        <v>1147.27</v>
      </c>
      <c r="J27" s="21"/>
      <c r="K27" s="21"/>
      <c r="L27" s="21"/>
      <c r="M27" s="21"/>
      <c r="N27" s="21"/>
      <c r="O27" s="21"/>
      <c r="P27" s="21">
        <v>9637.62</v>
      </c>
      <c r="Q27" s="21"/>
      <c r="R27" s="21"/>
      <c r="S27" s="51">
        <f t="shared" si="2"/>
        <v>10784.890000000001</v>
      </c>
      <c r="T27" s="61">
        <f t="shared" si="0"/>
        <v>149936.52000000005</v>
      </c>
      <c r="U27" s="75">
        <f t="shared" si="3"/>
        <v>139151.63000000003</v>
      </c>
      <c r="X27" s="83"/>
    </row>
    <row r="28" spans="1:24" ht="15.75">
      <c r="A28" s="49">
        <v>24</v>
      </c>
      <c r="B28" s="50" t="s">
        <v>36</v>
      </c>
      <c r="C28" s="21">
        <v>4464.97</v>
      </c>
      <c r="D28" s="21">
        <v>3931.46</v>
      </c>
      <c r="E28" s="21">
        <f t="shared" si="1"/>
        <v>2058.96</v>
      </c>
      <c r="F28" s="21">
        <v>1789.56</v>
      </c>
      <c r="G28" s="21">
        <v>269.4</v>
      </c>
      <c r="H28" s="21">
        <v>498.81</v>
      </c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51">
        <f t="shared" si="2"/>
        <v>0</v>
      </c>
      <c r="T28" s="61">
        <f t="shared" si="0"/>
        <v>10954.199999999999</v>
      </c>
      <c r="U28" s="75">
        <f t="shared" si="3"/>
        <v>10954.199999999999</v>
      </c>
      <c r="X28" s="83"/>
    </row>
    <row r="29" spans="1:24" ht="15.75">
      <c r="A29" s="49">
        <v>25</v>
      </c>
      <c r="B29" s="50" t="s">
        <v>37</v>
      </c>
      <c r="C29" s="21">
        <v>28911.18</v>
      </c>
      <c r="D29" s="21">
        <v>32605.02</v>
      </c>
      <c r="E29" s="21">
        <f t="shared" si="1"/>
        <v>28702.46</v>
      </c>
      <c r="F29" s="21">
        <v>21818.14</v>
      </c>
      <c r="G29" s="21">
        <v>1298.18</v>
      </c>
      <c r="H29" s="21">
        <v>3587.56</v>
      </c>
      <c r="I29" s="22">
        <v>491.7</v>
      </c>
      <c r="J29" s="21"/>
      <c r="K29" s="21"/>
      <c r="L29" s="21"/>
      <c r="M29" s="21"/>
      <c r="N29" s="21">
        <v>2547.22</v>
      </c>
      <c r="O29" s="21">
        <v>2547.22</v>
      </c>
      <c r="P29" s="21"/>
      <c r="Q29" s="21"/>
      <c r="R29" s="21"/>
      <c r="S29" s="51">
        <f t="shared" si="2"/>
        <v>5586.139999999999</v>
      </c>
      <c r="T29" s="61">
        <f t="shared" si="0"/>
        <v>93806.21999999999</v>
      </c>
      <c r="U29" s="75">
        <f t="shared" si="3"/>
        <v>88220.07999999999</v>
      </c>
      <c r="X29" s="83"/>
    </row>
    <row r="30" spans="1:24" ht="15.75" customHeight="1">
      <c r="A30" s="49">
        <v>26</v>
      </c>
      <c r="B30" s="50" t="s">
        <v>39</v>
      </c>
      <c r="C30" s="21">
        <v>6111.95</v>
      </c>
      <c r="D30" s="21">
        <v>6663.34</v>
      </c>
      <c r="E30" s="21">
        <f t="shared" si="1"/>
        <v>4031.4799999999996</v>
      </c>
      <c r="F30" s="21">
        <v>3321.95</v>
      </c>
      <c r="G30" s="21">
        <v>709.53</v>
      </c>
      <c r="H30" s="21">
        <v>639.73</v>
      </c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51">
        <f t="shared" si="2"/>
        <v>0</v>
      </c>
      <c r="T30" s="61">
        <f t="shared" si="0"/>
        <v>17446.5</v>
      </c>
      <c r="U30" s="75">
        <f t="shared" si="3"/>
        <v>17446.5</v>
      </c>
      <c r="X30" s="83"/>
    </row>
    <row r="31" spans="1:135" s="42" customFormat="1" ht="15.75" customHeight="1">
      <c r="A31" s="49">
        <v>27</v>
      </c>
      <c r="B31" s="50" t="s">
        <v>41</v>
      </c>
      <c r="C31" s="21">
        <v>6442.14</v>
      </c>
      <c r="D31" s="21">
        <v>8245.83</v>
      </c>
      <c r="E31" s="21">
        <f t="shared" si="1"/>
        <v>5185.62</v>
      </c>
      <c r="F31" s="21">
        <v>4644.66</v>
      </c>
      <c r="G31" s="21">
        <v>540.96</v>
      </c>
      <c r="H31" s="21">
        <v>1400.89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51">
        <f t="shared" si="2"/>
        <v>0</v>
      </c>
      <c r="T31" s="61">
        <f t="shared" si="0"/>
        <v>21274.48</v>
      </c>
      <c r="U31" s="75">
        <f t="shared" si="3"/>
        <v>21274.48</v>
      </c>
      <c r="V31" s="68"/>
      <c r="W31" s="68"/>
      <c r="X31" s="83"/>
      <c r="Y31" s="68"/>
      <c r="Z31" s="68"/>
      <c r="AA31" s="68"/>
      <c r="AB31" s="68"/>
      <c r="AC31" s="68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</row>
    <row r="32" spans="1:29" s="4" customFormat="1" ht="15.75" customHeight="1">
      <c r="A32" s="49">
        <v>28</v>
      </c>
      <c r="B32" s="50" t="s">
        <v>54</v>
      </c>
      <c r="C32" s="21">
        <v>3024.93</v>
      </c>
      <c r="D32" s="21">
        <v>2695.12</v>
      </c>
      <c r="E32" s="21">
        <f t="shared" si="1"/>
        <v>898.2900000000001</v>
      </c>
      <c r="F32" s="21">
        <v>895.72</v>
      </c>
      <c r="G32" s="21">
        <v>2.57</v>
      </c>
      <c r="H32" s="21">
        <v>522.42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51">
        <f t="shared" si="2"/>
        <v>0</v>
      </c>
      <c r="T32" s="61">
        <f t="shared" si="0"/>
        <v>7140.759999999999</v>
      </c>
      <c r="U32" s="75">
        <f t="shared" si="3"/>
        <v>7140.759999999999</v>
      </c>
      <c r="V32" s="68"/>
      <c r="W32" s="68"/>
      <c r="X32" s="83"/>
      <c r="Y32" s="68"/>
      <c r="Z32" s="68"/>
      <c r="AA32" s="68"/>
      <c r="AB32" s="68"/>
      <c r="AC32" s="68"/>
    </row>
    <row r="33" spans="1:29" s="4" customFormat="1" ht="15.75" customHeight="1">
      <c r="A33" s="49">
        <v>29</v>
      </c>
      <c r="B33" s="50" t="s">
        <v>55</v>
      </c>
      <c r="C33" s="21">
        <v>4919.13</v>
      </c>
      <c r="D33" s="21">
        <v>5866.46</v>
      </c>
      <c r="E33" s="21">
        <f t="shared" si="1"/>
        <v>4149.4400000000005</v>
      </c>
      <c r="F33" s="21">
        <v>2569.46</v>
      </c>
      <c r="G33" s="21">
        <v>1579.98</v>
      </c>
      <c r="H33" s="21">
        <v>382.53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51">
        <f t="shared" si="2"/>
        <v>0</v>
      </c>
      <c r="T33" s="61">
        <f t="shared" si="0"/>
        <v>15317.56</v>
      </c>
      <c r="U33" s="75">
        <f t="shared" si="3"/>
        <v>15317.56</v>
      </c>
      <c r="V33" s="68"/>
      <c r="W33" s="68"/>
      <c r="X33" s="83"/>
      <c r="Y33" s="68"/>
      <c r="Z33" s="68"/>
      <c r="AA33" s="68"/>
      <c r="AB33" s="68"/>
      <c r="AC33" s="68"/>
    </row>
    <row r="34" spans="1:29" s="4" customFormat="1" ht="15.75" customHeight="1" thickBot="1">
      <c r="A34" s="49">
        <v>30</v>
      </c>
      <c r="B34" s="50" t="s">
        <v>64</v>
      </c>
      <c r="C34" s="21">
        <v>5814.16</v>
      </c>
      <c r="D34" s="21">
        <v>5309.35</v>
      </c>
      <c r="E34" s="21">
        <f t="shared" si="1"/>
        <v>3763.71</v>
      </c>
      <c r="F34" s="21">
        <v>3010.3</v>
      </c>
      <c r="G34" s="21">
        <v>753.41</v>
      </c>
      <c r="H34" s="21">
        <v>1027.86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51">
        <f t="shared" si="2"/>
        <v>0</v>
      </c>
      <c r="T34" s="61">
        <f t="shared" si="0"/>
        <v>15915.080000000002</v>
      </c>
      <c r="U34" s="75">
        <f t="shared" si="3"/>
        <v>15915.080000000002</v>
      </c>
      <c r="V34" s="68"/>
      <c r="W34" s="68"/>
      <c r="X34" s="83"/>
      <c r="Y34" s="68"/>
      <c r="Z34" s="68"/>
      <c r="AA34" s="68"/>
      <c r="AB34" s="68"/>
      <c r="AC34" s="68"/>
    </row>
    <row r="35" spans="1:135" s="43" customFormat="1" ht="15.75" customHeight="1" thickBot="1">
      <c r="A35" s="51"/>
      <c r="B35" s="51" t="s">
        <v>27</v>
      </c>
      <c r="C35" s="51">
        <f>SUM(C5:C34)</f>
        <v>776448.13</v>
      </c>
      <c r="D35" s="51">
        <f aca="true" t="shared" si="4" ref="D35:R35">SUM(D5:D34)</f>
        <v>1019561.9899999999</v>
      </c>
      <c r="E35" s="21">
        <f>SUM(E5:E34)</f>
        <v>1560312.8699999996</v>
      </c>
      <c r="F35" s="51">
        <f t="shared" si="4"/>
        <v>1009374.9400000003</v>
      </c>
      <c r="G35" s="51">
        <f t="shared" si="4"/>
        <v>69752.56000000001</v>
      </c>
      <c r="H35" s="51">
        <f t="shared" si="4"/>
        <v>119659.82999999997</v>
      </c>
      <c r="I35" s="51">
        <f t="shared" si="4"/>
        <v>9983.54</v>
      </c>
      <c r="J35" s="51">
        <f t="shared" si="4"/>
        <v>0</v>
      </c>
      <c r="K35" s="51">
        <f>SUM(K5:K34)</f>
        <v>3047.67</v>
      </c>
      <c r="L35" s="51">
        <f t="shared" si="4"/>
        <v>10053.06</v>
      </c>
      <c r="M35" s="51">
        <f t="shared" si="4"/>
        <v>19352.47</v>
      </c>
      <c r="N35" s="51">
        <f t="shared" si="4"/>
        <v>254191.94</v>
      </c>
      <c r="O35" s="51">
        <f t="shared" si="4"/>
        <v>24373.560000000005</v>
      </c>
      <c r="P35" s="51">
        <f t="shared" si="4"/>
        <v>101367.68999999999</v>
      </c>
      <c r="Q35" s="51">
        <f t="shared" si="4"/>
        <v>4269.34</v>
      </c>
      <c r="R35" s="51">
        <f t="shared" si="4"/>
        <v>54546.1</v>
      </c>
      <c r="S35" s="51">
        <f t="shared" si="2"/>
        <v>481185.37</v>
      </c>
      <c r="T35" s="61">
        <f t="shared" si="0"/>
        <v>3475982.8200000003</v>
      </c>
      <c r="U35" s="75">
        <f t="shared" si="3"/>
        <v>2994797.45</v>
      </c>
      <c r="V35" s="68"/>
      <c r="W35" s="68"/>
      <c r="X35" s="81"/>
      <c r="Y35" s="68"/>
      <c r="Z35" s="68"/>
      <c r="AA35" s="68"/>
      <c r="AB35" s="68"/>
      <c r="AC35" s="68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2:21" ht="15.75">
      <c r="B36" s="25"/>
      <c r="C36" s="26"/>
      <c r="D36" s="26"/>
      <c r="E36" s="26"/>
      <c r="F36" s="26"/>
      <c r="G36" s="27"/>
      <c r="H36" s="27"/>
      <c r="I36" s="28"/>
      <c r="J36" s="26"/>
      <c r="K36" s="26"/>
      <c r="L36" s="26"/>
      <c r="M36" s="26"/>
      <c r="N36" s="26"/>
      <c r="O36" s="26"/>
      <c r="P36" s="26"/>
      <c r="Q36" s="26"/>
      <c r="R36" s="26"/>
      <c r="S36" s="26"/>
      <c r="U36" s="28"/>
    </row>
    <row r="37" spans="2:21" ht="15.75">
      <c r="B37" s="29"/>
      <c r="C37" s="84"/>
      <c r="D37" s="26"/>
      <c r="E37" s="26"/>
      <c r="F37" s="26"/>
      <c r="G37" s="27"/>
      <c r="H37" s="27"/>
      <c r="I37" s="28"/>
      <c r="J37" s="26"/>
      <c r="K37" s="26"/>
      <c r="L37" s="26"/>
      <c r="M37" s="26"/>
      <c r="N37" s="26"/>
      <c r="O37" s="26"/>
      <c r="P37" s="26"/>
      <c r="Q37" s="26"/>
      <c r="R37" s="26"/>
      <c r="S37" s="26"/>
      <c r="U37" s="28"/>
    </row>
    <row r="38" spans="2:21" ht="15">
      <c r="B38" s="8"/>
      <c r="C38" s="1"/>
      <c r="D38" s="1"/>
      <c r="E38" s="1"/>
      <c r="F38" s="1"/>
      <c r="G38" s="2"/>
      <c r="H38" s="2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54"/>
    </row>
    <row r="39" spans="2:20" ht="15">
      <c r="B39" s="8"/>
      <c r="C39" s="1"/>
      <c r="D39" s="1"/>
      <c r="E39" s="1"/>
      <c r="F39" s="1"/>
      <c r="G39" s="2"/>
      <c r="H39" s="2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</row>
    <row r="40" spans="2:19" ht="15">
      <c r="B40" s="8"/>
      <c r="C40" s="1"/>
      <c r="D40" s="1"/>
      <c r="E40" s="1"/>
      <c r="F40" s="1"/>
      <c r="G40" s="2"/>
      <c r="H40" s="2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5">
      <c r="B41" s="8"/>
      <c r="C41" s="1"/>
      <c r="D41" s="1"/>
      <c r="E41" s="1"/>
      <c r="F41" s="1"/>
      <c r="G41" s="2"/>
      <c r="H41" s="2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21" ht="12.75">
      <c r="B42" s="13"/>
      <c r="C42" s="3"/>
      <c r="D42" s="3"/>
      <c r="E42" s="3"/>
      <c r="U42" s="54"/>
    </row>
    <row r="43" spans="2:14" ht="12.75">
      <c r="B43" s="9"/>
      <c r="D43" s="3"/>
      <c r="E43" s="3"/>
      <c r="G43" s="3"/>
      <c r="H43" s="3"/>
      <c r="N43" s="3"/>
    </row>
    <row r="44" ht="12.75">
      <c r="B44" s="9"/>
    </row>
    <row r="45" ht="12.75">
      <c r="B45" s="9"/>
    </row>
    <row r="46" ht="12.75">
      <c r="B46" s="9"/>
    </row>
    <row r="47" spans="2:12" ht="12.75">
      <c r="B47" s="9"/>
      <c r="L47" s="3"/>
    </row>
    <row r="48" ht="12.75">
      <c r="B48" s="9"/>
    </row>
    <row r="49" spans="2:6" ht="12.75">
      <c r="B49" s="9"/>
      <c r="F49" s="3"/>
    </row>
    <row r="50" ht="12.75">
      <c r="B50" s="9"/>
    </row>
    <row r="51" ht="12.75">
      <c r="B51" s="9"/>
    </row>
    <row r="52" spans="2:21" ht="12.75">
      <c r="B52" s="10"/>
      <c r="C52" s="4"/>
      <c r="D52" s="4"/>
      <c r="E52" s="4"/>
      <c r="F52" s="4"/>
      <c r="G52" s="4"/>
      <c r="H52" s="4"/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2"/>
    </row>
    <row r="53" spans="2:21" ht="12.75">
      <c r="B53" s="10"/>
      <c r="C53" s="4"/>
      <c r="D53" s="4"/>
      <c r="E53" s="4"/>
      <c r="F53" s="4"/>
      <c r="G53" s="4"/>
      <c r="H53" s="4"/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2"/>
    </row>
    <row r="54" spans="2:21" ht="12.75">
      <c r="B54" s="10"/>
      <c r="C54" s="4"/>
      <c r="D54" s="4"/>
      <c r="E54" s="4"/>
      <c r="F54" s="4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I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C5" sqref="C5:C34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2" t="s">
        <v>104</v>
      </c>
      <c r="B2" s="87"/>
      <c r="C2" s="87"/>
      <c r="D2" s="87"/>
      <c r="E2" s="87"/>
      <c r="F2" s="87"/>
    </row>
    <row r="3" spans="1:6" ht="12.75">
      <c r="A3" s="87"/>
      <c r="B3" s="87"/>
      <c r="C3" s="87"/>
      <c r="D3" s="87"/>
      <c r="E3" s="87"/>
      <c r="F3" s="87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/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40" sqref="C40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105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382014.08</v>
      </c>
    </row>
    <row r="6" spans="1:3" ht="15.75">
      <c r="A6" s="49">
        <v>2</v>
      </c>
      <c r="B6" s="50" t="s">
        <v>7</v>
      </c>
      <c r="C6" s="6">
        <v>13218.83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84998.86</v>
      </c>
    </row>
    <row r="9" spans="1:3" ht="15.75">
      <c r="A9" s="49">
        <v>5</v>
      </c>
      <c r="B9" s="50" t="s">
        <v>10</v>
      </c>
      <c r="C9" s="6">
        <v>26907.52</v>
      </c>
    </row>
    <row r="10" spans="1:3" ht="15.75">
      <c r="A10" s="49">
        <v>6</v>
      </c>
      <c r="B10" s="50" t="s">
        <v>53</v>
      </c>
      <c r="C10" s="6">
        <v>14021.9</v>
      </c>
    </row>
    <row r="11" spans="1:3" ht="15.75">
      <c r="A11" s="49">
        <v>7</v>
      </c>
      <c r="B11" s="50" t="s">
        <v>11</v>
      </c>
      <c r="C11" s="6">
        <v>317217.33</v>
      </c>
    </row>
    <row r="12" spans="1:3" ht="15.75">
      <c r="A12" s="49">
        <v>8</v>
      </c>
      <c r="B12" s="50" t="s">
        <v>12</v>
      </c>
      <c r="C12" s="6">
        <v>14139.84</v>
      </c>
    </row>
    <row r="13" spans="1:3" ht="15.75">
      <c r="A13" s="49">
        <v>9</v>
      </c>
      <c r="B13" s="50" t="s">
        <v>13</v>
      </c>
      <c r="C13" s="6">
        <v>3081.88</v>
      </c>
    </row>
    <row r="14" spans="1:3" ht="15.75">
      <c r="A14" s="49">
        <v>10</v>
      </c>
      <c r="B14" s="50" t="s">
        <v>14</v>
      </c>
      <c r="C14" s="6">
        <v>2936.68</v>
      </c>
    </row>
    <row r="15" spans="1:3" ht="15.75">
      <c r="A15" s="49">
        <v>11</v>
      </c>
      <c r="B15" s="50" t="s">
        <v>15</v>
      </c>
      <c r="C15" s="6">
        <v>82559.4</v>
      </c>
    </row>
    <row r="16" spans="1:3" ht="15.75">
      <c r="A16" s="49">
        <v>12</v>
      </c>
      <c r="B16" s="50" t="s">
        <v>16</v>
      </c>
      <c r="C16" s="6">
        <v>721.76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/>
    </row>
    <row r="19" spans="1:3" ht="15.75">
      <c r="A19" s="49">
        <v>15</v>
      </c>
      <c r="B19" s="50" t="s">
        <v>19</v>
      </c>
      <c r="C19" s="6">
        <v>39001.51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149245.91</v>
      </c>
    </row>
    <row r="23" spans="1:3" ht="15.75">
      <c r="A23" s="49">
        <v>19</v>
      </c>
      <c r="B23" s="50" t="s">
        <v>22</v>
      </c>
      <c r="C23" s="6">
        <v>39448.96</v>
      </c>
    </row>
    <row r="24" spans="1:3" ht="15.75">
      <c r="A24" s="49">
        <v>20</v>
      </c>
      <c r="B24" s="50" t="s">
        <v>23</v>
      </c>
      <c r="C24" s="6">
        <v>75.13</v>
      </c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312430.42</v>
      </c>
    </row>
    <row r="27" spans="1:3" ht="15.75">
      <c r="A27" s="49">
        <v>23</v>
      </c>
      <c r="B27" s="50" t="s">
        <v>26</v>
      </c>
      <c r="C27" s="6">
        <v>52722.45</v>
      </c>
    </row>
    <row r="28" spans="1:3" ht="15.75">
      <c r="A28" s="49">
        <v>24</v>
      </c>
      <c r="B28" s="50" t="s">
        <v>36</v>
      </c>
      <c r="C28" s="6">
        <v>75.13</v>
      </c>
    </row>
    <row r="29" spans="1:3" ht="15.75">
      <c r="A29" s="49">
        <v>25</v>
      </c>
      <c r="B29" s="50" t="s">
        <v>37</v>
      </c>
      <c r="C29" s="6">
        <v>218.04</v>
      </c>
    </row>
    <row r="30" spans="1:3" ht="15.75">
      <c r="A30" s="49">
        <v>26</v>
      </c>
      <c r="B30" s="50" t="s">
        <v>39</v>
      </c>
      <c r="C30" s="6"/>
    </row>
    <row r="31" spans="1:3" ht="15.75">
      <c r="A31" s="49">
        <v>27</v>
      </c>
      <c r="B31" s="50" t="s">
        <v>41</v>
      </c>
      <c r="C31" s="6">
        <v>141.9</v>
      </c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1535177.5299999996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37" sqref="C37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106</v>
      </c>
      <c r="B3" s="53"/>
      <c r="C3" s="53"/>
      <c r="D3" s="53"/>
      <c r="E3" s="53"/>
      <c r="F3" s="53"/>
      <c r="G3" s="53"/>
    </row>
    <row r="4" spans="1:7" ht="14.25">
      <c r="A4" s="90"/>
      <c r="B4" s="90"/>
      <c r="C4" s="90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24737.87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843.2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/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25581.07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38" sqref="C38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3" t="s">
        <v>107</v>
      </c>
      <c r="B3" s="93"/>
      <c r="C3" s="93"/>
      <c r="D3" s="93"/>
      <c r="E3" s="93"/>
      <c r="F3" s="93"/>
      <c r="G3" s="93"/>
      <c r="H3" s="93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404.78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404.78</v>
      </c>
    </row>
    <row r="16" spans="1:3" ht="15.75">
      <c r="A16" s="49">
        <v>11</v>
      </c>
      <c r="B16" s="50" t="s">
        <v>15</v>
      </c>
      <c r="C16" s="55">
        <v>809.56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404.78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2023.8999999999999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40"/>
  <sheetViews>
    <sheetView workbookViewId="0" topLeftCell="A22">
      <selection activeCell="K55" sqref="K55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1" width="11.57421875" style="0" customWidth="1"/>
    <col min="12" max="12" width="11.7109375" style="0" customWidth="1"/>
    <col min="13" max="13" width="12.7109375" style="0" customWidth="1"/>
    <col min="14" max="14" width="15.00390625" style="0" customWidth="1"/>
    <col min="18" max="18" width="14.7109375" style="0" customWidth="1"/>
  </cols>
  <sheetData>
    <row r="3" spans="1:17" ht="15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2"/>
      <c r="Q4" s="32"/>
    </row>
    <row r="5" spans="1:17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94</v>
      </c>
      <c r="L5" s="59" t="s">
        <v>75</v>
      </c>
      <c r="M5" s="59" t="s">
        <v>76</v>
      </c>
      <c r="N5" s="59" t="s">
        <v>67</v>
      </c>
      <c r="O5" s="32"/>
      <c r="P5" s="32"/>
      <c r="Q5" s="32"/>
    </row>
    <row r="6" spans="1:17" ht="29.25" customHeight="1">
      <c r="A6" s="49">
        <v>1</v>
      </c>
      <c r="B6" s="50" t="s">
        <v>6</v>
      </c>
      <c r="C6" s="6">
        <v>2400.62</v>
      </c>
      <c r="D6" s="6">
        <v>9330.05</v>
      </c>
      <c r="E6" s="6">
        <v>6069.51</v>
      </c>
      <c r="F6" s="6"/>
      <c r="G6" s="6"/>
      <c r="H6" s="6">
        <v>1908.91</v>
      </c>
      <c r="I6" s="6"/>
      <c r="J6" s="6"/>
      <c r="K6" s="6">
        <v>8568.57</v>
      </c>
      <c r="L6" s="6">
        <v>10762.35</v>
      </c>
      <c r="M6" s="6"/>
      <c r="N6" s="57">
        <f>C6+D6+E6+F6+G6+H6+I6+J6+L6+M6+K6</f>
        <v>39040.01</v>
      </c>
      <c r="O6" s="32"/>
      <c r="P6" s="32"/>
      <c r="Q6" s="32"/>
    </row>
    <row r="7" spans="1:17" ht="29.25" customHeight="1">
      <c r="A7" s="49">
        <v>2</v>
      </c>
      <c r="B7" s="50" t="s">
        <v>7</v>
      </c>
      <c r="C7" s="6">
        <v>887</v>
      </c>
      <c r="D7" s="6">
        <v>8633.57</v>
      </c>
      <c r="E7" s="6"/>
      <c r="F7" s="6"/>
      <c r="G7" s="6"/>
      <c r="H7" s="6"/>
      <c r="I7" s="6"/>
      <c r="J7" s="6"/>
      <c r="K7" s="6"/>
      <c r="L7" s="6">
        <v>6145.36</v>
      </c>
      <c r="M7" s="6"/>
      <c r="N7" s="57">
        <f aca="true" t="shared" si="0" ref="N7:N36">C7+D7+E7+F7+G7+H7+I7+J7+L7+M7+K7</f>
        <v>15665.93</v>
      </c>
      <c r="O7" s="32"/>
      <c r="P7" s="32"/>
      <c r="Q7" s="32"/>
    </row>
    <row r="8" spans="1:17" ht="29.25" customHeight="1">
      <c r="A8" s="49">
        <v>3</v>
      </c>
      <c r="B8" s="50" t="s">
        <v>8</v>
      </c>
      <c r="C8" s="6">
        <v>313.31</v>
      </c>
      <c r="D8" s="6">
        <v>2491.57</v>
      </c>
      <c r="E8" s="6"/>
      <c r="F8" s="6"/>
      <c r="G8" s="6"/>
      <c r="H8" s="6"/>
      <c r="I8" s="6"/>
      <c r="J8" s="6"/>
      <c r="K8" s="6"/>
      <c r="L8" s="6">
        <v>3701.55</v>
      </c>
      <c r="M8" s="6"/>
      <c r="N8" s="57">
        <f t="shared" si="0"/>
        <v>6506.43</v>
      </c>
      <c r="O8" s="32"/>
      <c r="P8" s="32"/>
      <c r="Q8" s="32"/>
    </row>
    <row r="9" spans="1:17" ht="29.25" customHeight="1">
      <c r="A9" s="49">
        <v>4</v>
      </c>
      <c r="B9" s="50" t="s">
        <v>9</v>
      </c>
      <c r="C9" s="6">
        <v>626.62</v>
      </c>
      <c r="D9" s="6">
        <v>2735.95</v>
      </c>
      <c r="E9" s="6">
        <v>1334.33</v>
      </c>
      <c r="F9" s="6"/>
      <c r="G9" s="6">
        <v>96138.44</v>
      </c>
      <c r="H9" s="6"/>
      <c r="I9" s="6"/>
      <c r="J9" s="6"/>
      <c r="K9" s="6"/>
      <c r="L9" s="6">
        <v>8789.39</v>
      </c>
      <c r="M9" s="6">
        <v>1486.79</v>
      </c>
      <c r="N9" s="57">
        <f t="shared" si="0"/>
        <v>111111.51999999999</v>
      </c>
      <c r="O9" s="32"/>
      <c r="P9" s="32"/>
      <c r="Q9" s="32"/>
    </row>
    <row r="10" spans="1:17" ht="29.25" customHeight="1">
      <c r="A10" s="49">
        <v>5</v>
      </c>
      <c r="B10" s="50" t="s">
        <v>10</v>
      </c>
      <c r="C10" s="6">
        <v>939.93</v>
      </c>
      <c r="D10" s="6">
        <v>11578.93</v>
      </c>
      <c r="E10" s="6">
        <v>407.13</v>
      </c>
      <c r="F10" s="6"/>
      <c r="G10" s="6"/>
      <c r="H10" s="6">
        <v>1993.2</v>
      </c>
      <c r="I10" s="6">
        <v>3007.65</v>
      </c>
      <c r="J10" s="6"/>
      <c r="K10" s="6"/>
      <c r="L10" s="6">
        <v>15729.92</v>
      </c>
      <c r="M10" s="6">
        <v>681.22</v>
      </c>
      <c r="N10" s="57">
        <f t="shared" si="0"/>
        <v>34337.98</v>
      </c>
      <c r="O10" s="32"/>
      <c r="P10" s="32"/>
      <c r="Q10" s="32"/>
    </row>
    <row r="11" spans="1:17" ht="29.25" customHeight="1">
      <c r="A11" s="49">
        <v>6</v>
      </c>
      <c r="B11" s="50" t="s">
        <v>53</v>
      </c>
      <c r="C11" s="6">
        <v>3446.41</v>
      </c>
      <c r="D11" s="6">
        <v>13201.62</v>
      </c>
      <c r="E11" s="6">
        <v>466.97</v>
      </c>
      <c r="F11" s="6"/>
      <c r="G11" s="6"/>
      <c r="H11" s="6"/>
      <c r="I11" s="6"/>
      <c r="J11" s="6"/>
      <c r="K11" s="6"/>
      <c r="L11" s="6">
        <v>25362.04</v>
      </c>
      <c r="M11" s="6"/>
      <c r="N11" s="57">
        <f t="shared" si="0"/>
        <v>42477.04</v>
      </c>
      <c r="O11" s="32"/>
      <c r="P11" s="32"/>
      <c r="Q11" s="32"/>
    </row>
    <row r="12" spans="1:17" ht="29.25" customHeight="1">
      <c r="A12" s="49">
        <v>7</v>
      </c>
      <c r="B12" s="50" t="s">
        <v>11</v>
      </c>
      <c r="C12" s="6">
        <v>313.31</v>
      </c>
      <c r="D12" s="6">
        <v>1587.7</v>
      </c>
      <c r="E12" s="6">
        <v>3811.58</v>
      </c>
      <c r="F12" s="6"/>
      <c r="G12" s="6">
        <v>43417.36</v>
      </c>
      <c r="H12" s="6"/>
      <c r="I12" s="6"/>
      <c r="J12" s="6"/>
      <c r="K12" s="6"/>
      <c r="L12" s="6">
        <v>2909.88</v>
      </c>
      <c r="M12" s="6"/>
      <c r="N12" s="57">
        <f t="shared" si="0"/>
        <v>52039.829999999994</v>
      </c>
      <c r="O12" s="32"/>
      <c r="P12" s="32"/>
      <c r="Q12" s="32"/>
    </row>
    <row r="13" spans="1:17" ht="29.25" customHeight="1">
      <c r="A13" s="49">
        <v>8</v>
      </c>
      <c r="B13" s="50" t="s">
        <v>12</v>
      </c>
      <c r="C13" s="6">
        <v>1253.24</v>
      </c>
      <c r="D13" s="6">
        <v>7279.59</v>
      </c>
      <c r="E13" s="6"/>
      <c r="F13" s="6"/>
      <c r="G13" s="6"/>
      <c r="H13" s="6"/>
      <c r="I13" s="6"/>
      <c r="J13" s="6"/>
      <c r="K13" s="6"/>
      <c r="L13" s="6">
        <v>4446.29</v>
      </c>
      <c r="M13" s="6"/>
      <c r="N13" s="57">
        <f t="shared" si="0"/>
        <v>12979.119999999999</v>
      </c>
      <c r="O13" s="32"/>
      <c r="P13" s="32"/>
      <c r="Q13" s="32"/>
    </row>
    <row r="14" spans="1:17" ht="29.25" customHeight="1">
      <c r="A14" s="49">
        <v>9</v>
      </c>
      <c r="B14" s="50" t="s">
        <v>13</v>
      </c>
      <c r="C14" s="6">
        <v>886.97</v>
      </c>
      <c r="D14" s="6">
        <v>5154.31</v>
      </c>
      <c r="E14" s="6"/>
      <c r="F14" s="6"/>
      <c r="G14" s="6"/>
      <c r="H14" s="6"/>
      <c r="I14" s="6"/>
      <c r="J14" s="6"/>
      <c r="K14" s="6"/>
      <c r="L14" s="6">
        <v>11417.68</v>
      </c>
      <c r="M14" s="6"/>
      <c r="N14" s="57">
        <f t="shared" si="0"/>
        <v>17458.96</v>
      </c>
      <c r="O14" s="32"/>
      <c r="P14" s="32"/>
      <c r="Q14" s="32"/>
    </row>
    <row r="15" spans="1:17" ht="29.25" customHeight="1">
      <c r="A15" s="49">
        <v>10</v>
      </c>
      <c r="B15" s="50" t="s">
        <v>14</v>
      </c>
      <c r="C15" s="6">
        <v>939.93</v>
      </c>
      <c r="D15" s="6">
        <v>680.44</v>
      </c>
      <c r="E15" s="6"/>
      <c r="F15" s="6"/>
      <c r="G15" s="6"/>
      <c r="H15" s="6"/>
      <c r="I15" s="6"/>
      <c r="J15" s="6"/>
      <c r="K15" s="6"/>
      <c r="L15" s="6">
        <v>4347.54</v>
      </c>
      <c r="M15" s="6"/>
      <c r="N15" s="57">
        <f t="shared" si="0"/>
        <v>5967.91</v>
      </c>
      <c r="O15" s="32"/>
      <c r="P15" s="32"/>
      <c r="Q15" s="32"/>
    </row>
    <row r="16" spans="1:17" ht="29.25" customHeight="1">
      <c r="A16" s="49">
        <v>11</v>
      </c>
      <c r="B16" s="50" t="s">
        <v>15</v>
      </c>
      <c r="C16" s="6">
        <v>2193.17</v>
      </c>
      <c r="D16" s="6">
        <v>16367.1</v>
      </c>
      <c r="E16" s="6">
        <v>2678.41</v>
      </c>
      <c r="F16" s="6"/>
      <c r="G16" s="6">
        <v>6202.48</v>
      </c>
      <c r="H16" s="6"/>
      <c r="I16" s="6"/>
      <c r="J16" s="6"/>
      <c r="K16" s="6"/>
      <c r="L16" s="6">
        <v>13255.11</v>
      </c>
      <c r="M16" s="6"/>
      <c r="N16" s="57">
        <f t="shared" si="0"/>
        <v>40696.270000000004</v>
      </c>
      <c r="O16" s="32"/>
      <c r="P16" s="32"/>
      <c r="Q16" s="32"/>
    </row>
    <row r="17" spans="1:17" ht="29.25" customHeight="1">
      <c r="A17" s="49">
        <v>12</v>
      </c>
      <c r="B17" s="50" t="s">
        <v>16</v>
      </c>
      <c r="C17" s="6"/>
      <c r="D17" s="6">
        <v>1849.59</v>
      </c>
      <c r="E17" s="6"/>
      <c r="F17" s="6"/>
      <c r="G17" s="6"/>
      <c r="H17" s="6"/>
      <c r="I17" s="6"/>
      <c r="J17" s="6"/>
      <c r="K17" s="6"/>
      <c r="L17" s="6">
        <v>6520.24</v>
      </c>
      <c r="M17" s="6"/>
      <c r="N17" s="57">
        <f t="shared" si="0"/>
        <v>8369.83</v>
      </c>
      <c r="O17" s="32"/>
      <c r="P17" s="32"/>
      <c r="Q17" s="32"/>
    </row>
    <row r="18" spans="1:17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>
        <v>626.79</v>
      </c>
      <c r="M18" s="6"/>
      <c r="N18" s="57">
        <f t="shared" si="0"/>
        <v>626.79</v>
      </c>
      <c r="O18" s="32"/>
      <c r="P18" s="32"/>
      <c r="Q18" s="32"/>
    </row>
    <row r="19" spans="1:17" ht="29.25" customHeight="1">
      <c r="A19" s="49">
        <v>14</v>
      </c>
      <c r="B19" s="50" t="s">
        <v>18</v>
      </c>
      <c r="C19" s="6">
        <v>1460.69</v>
      </c>
      <c r="D19" s="6">
        <v>4616.82</v>
      </c>
      <c r="E19" s="6"/>
      <c r="F19" s="6"/>
      <c r="G19" s="6"/>
      <c r="H19" s="6"/>
      <c r="I19" s="6"/>
      <c r="J19" s="6"/>
      <c r="K19" s="6"/>
      <c r="L19" s="6">
        <v>9459.34</v>
      </c>
      <c r="M19" s="6"/>
      <c r="N19" s="57">
        <f t="shared" si="0"/>
        <v>15536.85</v>
      </c>
      <c r="O19" s="32"/>
      <c r="P19" s="32"/>
      <c r="Q19" s="32"/>
    </row>
    <row r="20" spans="1:18" ht="29.25" customHeight="1">
      <c r="A20" s="49">
        <v>15</v>
      </c>
      <c r="B20" s="50" t="s">
        <v>19</v>
      </c>
      <c r="C20" s="6">
        <v>313.3</v>
      </c>
      <c r="D20" s="6">
        <v>4344.64</v>
      </c>
      <c r="E20" s="6">
        <v>466.97</v>
      </c>
      <c r="F20" s="6"/>
      <c r="G20" s="6"/>
      <c r="H20" s="6">
        <v>1993.2</v>
      </c>
      <c r="I20" s="6"/>
      <c r="J20" s="6"/>
      <c r="K20" s="6"/>
      <c r="L20" s="6">
        <v>15650.6</v>
      </c>
      <c r="M20" s="6">
        <f>1513.82+756.91</f>
        <v>2270.73</v>
      </c>
      <c r="N20" s="57">
        <f t="shared" si="0"/>
        <v>25039.44</v>
      </c>
      <c r="O20" s="32"/>
      <c r="P20" s="32"/>
      <c r="Q20" s="32"/>
      <c r="R20" s="3"/>
    </row>
    <row r="21" spans="1:17" ht="29.25" customHeight="1">
      <c r="A21" s="49">
        <v>16</v>
      </c>
      <c r="B21" s="50" t="s">
        <v>20</v>
      </c>
      <c r="C21" s="6">
        <v>313.31</v>
      </c>
      <c r="D21" s="6">
        <v>680.44</v>
      </c>
      <c r="E21" s="6"/>
      <c r="F21" s="6"/>
      <c r="G21" s="6"/>
      <c r="H21" s="6"/>
      <c r="I21" s="6"/>
      <c r="J21" s="6"/>
      <c r="K21" s="6"/>
      <c r="L21" s="6">
        <v>1503.23</v>
      </c>
      <c r="M21" s="6"/>
      <c r="N21" s="57">
        <f t="shared" si="0"/>
        <v>2496.98</v>
      </c>
      <c r="O21" s="32"/>
      <c r="P21" s="32"/>
      <c r="Q21" s="32"/>
    </row>
    <row r="22" spans="1:17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>
        <v>2488</v>
      </c>
      <c r="M22" s="6"/>
      <c r="N22" s="57">
        <f t="shared" si="0"/>
        <v>2488</v>
      </c>
      <c r="O22" s="32"/>
      <c r="P22" s="32"/>
      <c r="Q22" s="32"/>
    </row>
    <row r="23" spans="1:17" ht="29.25" customHeight="1">
      <c r="A23" s="49">
        <v>18</v>
      </c>
      <c r="B23" s="50" t="s">
        <v>86</v>
      </c>
      <c r="C23" s="6">
        <v>1879.8</v>
      </c>
      <c r="D23" s="6">
        <v>13212.87</v>
      </c>
      <c r="E23" s="6">
        <v>436.2</v>
      </c>
      <c r="F23" s="6"/>
      <c r="G23" s="6"/>
      <c r="H23" s="6"/>
      <c r="I23" s="6"/>
      <c r="J23" s="6"/>
      <c r="K23" s="6"/>
      <c r="L23" s="6">
        <v>20172.93</v>
      </c>
      <c r="M23" s="6"/>
      <c r="N23" s="57">
        <f t="shared" si="0"/>
        <v>35701.8</v>
      </c>
      <c r="O23" s="32"/>
      <c r="P23" s="32"/>
      <c r="Q23" s="32"/>
    </row>
    <row r="24" spans="1:17" ht="29.25" customHeight="1">
      <c r="A24" s="49">
        <v>19</v>
      </c>
      <c r="B24" s="50" t="s">
        <v>22</v>
      </c>
      <c r="C24" s="6">
        <v>313.3</v>
      </c>
      <c r="D24" s="6">
        <v>19150.83</v>
      </c>
      <c r="E24" s="6"/>
      <c r="F24" s="6"/>
      <c r="G24" s="6"/>
      <c r="H24" s="6"/>
      <c r="I24" s="6"/>
      <c r="J24" s="6"/>
      <c r="K24" s="6"/>
      <c r="L24" s="6">
        <v>10001.23</v>
      </c>
      <c r="M24" s="6"/>
      <c r="N24" s="57">
        <f t="shared" si="0"/>
        <v>29465.36</v>
      </c>
      <c r="O24" s="32"/>
      <c r="P24" s="32"/>
      <c r="Q24" s="32"/>
    </row>
    <row r="25" spans="1:17" ht="29.25" customHeight="1">
      <c r="A25" s="49">
        <v>20</v>
      </c>
      <c r="B25" s="50" t="s">
        <v>23</v>
      </c>
      <c r="C25" s="6">
        <v>313.31</v>
      </c>
      <c r="D25" s="6">
        <v>1270.16</v>
      </c>
      <c r="E25" s="6"/>
      <c r="F25" s="6"/>
      <c r="G25" s="6"/>
      <c r="H25" s="6"/>
      <c r="I25" s="6"/>
      <c r="J25" s="6"/>
      <c r="K25" s="6"/>
      <c r="L25" s="6">
        <v>6108.94</v>
      </c>
      <c r="M25" s="6"/>
      <c r="N25" s="57">
        <f t="shared" si="0"/>
        <v>7692.41</v>
      </c>
      <c r="O25" s="32"/>
      <c r="P25" s="32"/>
      <c r="Q25" s="32"/>
    </row>
    <row r="26" spans="1:17" ht="29.25" customHeight="1">
      <c r="A26" s="49">
        <v>21</v>
      </c>
      <c r="B26" s="50" t="s">
        <v>24</v>
      </c>
      <c r="C26" s="6"/>
      <c r="D26" s="6">
        <v>2435.93</v>
      </c>
      <c r="E26" s="6">
        <v>933.94</v>
      </c>
      <c r="F26" s="6"/>
      <c r="G26" s="6"/>
      <c r="H26" s="6"/>
      <c r="I26" s="6"/>
      <c r="J26" s="6"/>
      <c r="K26" s="6"/>
      <c r="L26" s="6">
        <v>4184.97</v>
      </c>
      <c r="M26" s="6"/>
      <c r="N26" s="57">
        <f t="shared" si="0"/>
        <v>7554.84</v>
      </c>
      <c r="O26" s="32"/>
      <c r="P26" s="32"/>
      <c r="Q26" s="32"/>
    </row>
    <row r="27" spans="1:17" ht="29.25" customHeight="1">
      <c r="A27" s="49">
        <v>22</v>
      </c>
      <c r="B27" s="50" t="s">
        <v>25</v>
      </c>
      <c r="C27" s="6">
        <v>3706.79</v>
      </c>
      <c r="D27" s="6">
        <v>21564.3</v>
      </c>
      <c r="E27" s="6">
        <v>1528.41</v>
      </c>
      <c r="F27" s="6"/>
      <c r="G27" s="6">
        <v>3101.24</v>
      </c>
      <c r="H27" s="6">
        <v>1993.2</v>
      </c>
      <c r="I27" s="6"/>
      <c r="J27" s="6">
        <v>11899.54</v>
      </c>
      <c r="K27" s="6"/>
      <c r="L27" s="6">
        <v>21960.51</v>
      </c>
      <c r="M27" s="6">
        <v>2103.48</v>
      </c>
      <c r="N27" s="57">
        <f t="shared" si="0"/>
        <v>67857.46999999999</v>
      </c>
      <c r="O27" s="32"/>
      <c r="P27" s="32"/>
      <c r="Q27" s="32"/>
    </row>
    <row r="28" spans="1:17" ht="29.25" customHeight="1">
      <c r="A28" s="49">
        <v>23</v>
      </c>
      <c r="B28" s="50" t="s">
        <v>26</v>
      </c>
      <c r="C28" s="6">
        <v>1566.5</v>
      </c>
      <c r="D28" s="6">
        <v>7619.78</v>
      </c>
      <c r="E28" s="6"/>
      <c r="F28" s="6"/>
      <c r="G28" s="6">
        <v>3101.24</v>
      </c>
      <c r="H28" s="6"/>
      <c r="I28" s="6"/>
      <c r="J28" s="6">
        <v>11899.54</v>
      </c>
      <c r="K28" s="6"/>
      <c r="L28" s="6">
        <v>22968.04</v>
      </c>
      <c r="M28" s="6"/>
      <c r="N28" s="57">
        <f t="shared" si="0"/>
        <v>47155.1</v>
      </c>
      <c r="O28" s="32"/>
      <c r="P28" s="32"/>
      <c r="Q28" s="32"/>
    </row>
    <row r="29" spans="1:17" ht="29.25" customHeight="1">
      <c r="A29" s="49">
        <v>24</v>
      </c>
      <c r="B29" s="50" t="s">
        <v>36</v>
      </c>
      <c r="C29" s="6">
        <v>626.62</v>
      </c>
      <c r="D29" s="6">
        <v>1270.16</v>
      </c>
      <c r="E29" s="6"/>
      <c r="F29" s="6"/>
      <c r="G29" s="6"/>
      <c r="H29" s="6"/>
      <c r="I29" s="6"/>
      <c r="J29" s="6"/>
      <c r="K29" s="6"/>
      <c r="L29" s="6">
        <v>1450.11</v>
      </c>
      <c r="M29" s="6"/>
      <c r="N29" s="57">
        <f t="shared" si="0"/>
        <v>3346.8900000000003</v>
      </c>
      <c r="O29" s="32"/>
      <c r="P29" s="32"/>
      <c r="Q29" s="32"/>
    </row>
    <row r="30" spans="1:17" ht="29.25" customHeight="1">
      <c r="A30" s="49">
        <v>25</v>
      </c>
      <c r="B30" s="50" t="s">
        <v>37</v>
      </c>
      <c r="C30" s="6">
        <v>1253.24</v>
      </c>
      <c r="D30" s="6">
        <v>10409.58</v>
      </c>
      <c r="E30" s="6">
        <v>466.97</v>
      </c>
      <c r="F30" s="6"/>
      <c r="G30" s="6"/>
      <c r="H30" s="6"/>
      <c r="I30" s="6"/>
      <c r="J30" s="6"/>
      <c r="K30" s="6"/>
      <c r="L30" s="6">
        <v>7280.61</v>
      </c>
      <c r="M30" s="6"/>
      <c r="N30" s="57">
        <f t="shared" si="0"/>
        <v>19410.399999999998</v>
      </c>
      <c r="O30" s="32"/>
      <c r="P30" s="32"/>
      <c r="Q30" s="32"/>
    </row>
    <row r="31" spans="1:17" ht="29.25" customHeight="1">
      <c r="A31" s="49">
        <v>26</v>
      </c>
      <c r="B31" s="50" t="s">
        <v>39</v>
      </c>
      <c r="C31" s="6"/>
      <c r="D31" s="6"/>
      <c r="E31" s="6"/>
      <c r="F31" s="6"/>
      <c r="G31" s="6"/>
      <c r="H31" s="6"/>
      <c r="I31" s="6"/>
      <c r="J31" s="6"/>
      <c r="K31" s="6"/>
      <c r="L31" s="6">
        <v>617.39</v>
      </c>
      <c r="M31" s="6"/>
      <c r="N31" s="57">
        <f t="shared" si="0"/>
        <v>617.39</v>
      </c>
      <c r="O31" s="32"/>
      <c r="P31" s="32"/>
      <c r="Q31" s="32"/>
    </row>
    <row r="32" spans="1:17" ht="29.25" customHeight="1">
      <c r="A32" s="49">
        <v>27</v>
      </c>
      <c r="B32" s="50" t="s">
        <v>41</v>
      </c>
      <c r="C32" s="6"/>
      <c r="D32" s="6">
        <v>158.77</v>
      </c>
      <c r="E32" s="6"/>
      <c r="F32" s="6"/>
      <c r="G32" s="6"/>
      <c r="H32" s="6"/>
      <c r="I32" s="6"/>
      <c r="J32" s="6"/>
      <c r="K32" s="6"/>
      <c r="L32" s="6">
        <v>1107.65</v>
      </c>
      <c r="M32" s="6"/>
      <c r="N32" s="57">
        <f t="shared" si="0"/>
        <v>1266.42</v>
      </c>
      <c r="O32" s="32"/>
      <c r="P32" s="32"/>
      <c r="Q32" s="32"/>
    </row>
    <row r="33" spans="1:17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>
        <v>478.05</v>
      </c>
      <c r="M33" s="6"/>
      <c r="N33" s="57">
        <f t="shared" si="0"/>
        <v>478.05</v>
      </c>
      <c r="O33" s="32"/>
      <c r="P33" s="32"/>
      <c r="Q33" s="32"/>
    </row>
    <row r="34" spans="1:17" ht="29.25" customHeight="1">
      <c r="A34" s="49">
        <v>29</v>
      </c>
      <c r="B34" s="50" t="s">
        <v>55</v>
      </c>
      <c r="C34" s="6">
        <v>626.62</v>
      </c>
      <c r="D34" s="6">
        <v>1856.49</v>
      </c>
      <c r="E34" s="6"/>
      <c r="F34" s="6"/>
      <c r="G34" s="6"/>
      <c r="H34" s="6"/>
      <c r="I34" s="6"/>
      <c r="J34" s="6"/>
      <c r="K34" s="6"/>
      <c r="L34" s="6">
        <v>2103.89</v>
      </c>
      <c r="M34" s="6"/>
      <c r="N34" s="57">
        <f t="shared" si="0"/>
        <v>4587</v>
      </c>
      <c r="O34" s="32"/>
      <c r="P34" s="32"/>
      <c r="Q34" s="32"/>
    </row>
    <row r="35" spans="1:17" ht="29.25" customHeight="1">
      <c r="A35" s="49">
        <v>30</v>
      </c>
      <c r="B35" s="50" t="s">
        <v>64</v>
      </c>
      <c r="C35" s="6">
        <v>626.62</v>
      </c>
      <c r="D35" s="6">
        <v>1807.74</v>
      </c>
      <c r="E35" s="6"/>
      <c r="F35" s="6"/>
      <c r="G35" s="6"/>
      <c r="H35" s="6"/>
      <c r="I35" s="6"/>
      <c r="J35" s="6"/>
      <c r="K35" s="6"/>
      <c r="L35" s="6">
        <v>1663.84</v>
      </c>
      <c r="M35" s="6"/>
      <c r="N35" s="57">
        <f t="shared" si="0"/>
        <v>4098.2</v>
      </c>
      <c r="O35" s="32"/>
      <c r="P35" s="32"/>
      <c r="Q35" s="32"/>
    </row>
    <row r="36" spans="1:14" ht="15.75">
      <c r="A36" s="51"/>
      <c r="B36" s="51" t="s">
        <v>27</v>
      </c>
      <c r="C36" s="63">
        <f aca="true" t="shared" si="1" ref="C36:M36">SUM(C6:C35)</f>
        <v>27200.609999999997</v>
      </c>
      <c r="D36" s="63">
        <f t="shared" si="1"/>
        <v>171288.92999999993</v>
      </c>
      <c r="E36" s="63">
        <f t="shared" si="1"/>
        <v>18600.420000000002</v>
      </c>
      <c r="F36" s="63">
        <f>SUM(F6:F35)</f>
        <v>0</v>
      </c>
      <c r="G36" s="63">
        <f t="shared" si="1"/>
        <v>151960.75999999998</v>
      </c>
      <c r="H36" s="63">
        <f t="shared" si="1"/>
        <v>7888.51</v>
      </c>
      <c r="I36" s="63">
        <f t="shared" si="1"/>
        <v>3007.65</v>
      </c>
      <c r="J36" s="63">
        <f>SUM(J6:J35)</f>
        <v>23799.08</v>
      </c>
      <c r="K36" s="63">
        <f>SUM(K6:K35)</f>
        <v>8568.57</v>
      </c>
      <c r="L36" s="63">
        <f>SUM(L6:L35)</f>
        <v>243213.47</v>
      </c>
      <c r="M36" s="63">
        <f t="shared" si="1"/>
        <v>6542.219999999999</v>
      </c>
      <c r="N36" s="57">
        <f t="shared" si="0"/>
        <v>662070.2199999999</v>
      </c>
    </row>
    <row r="37" ht="12.75">
      <c r="C37" s="60"/>
    </row>
    <row r="38" ht="12.75">
      <c r="C38" s="3"/>
    </row>
    <row r="39" spans="4:13" ht="12.75">
      <c r="D39" s="3"/>
      <c r="E39" s="3"/>
      <c r="I39" s="3"/>
      <c r="J39" s="3"/>
      <c r="K39" s="3"/>
      <c r="L39" s="3"/>
      <c r="M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C40" sqref="C40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109</v>
      </c>
      <c r="B3" s="53"/>
      <c r="C3" s="53"/>
    </row>
    <row r="4" spans="1:3" ht="14.25">
      <c r="A4" s="90"/>
      <c r="B4" s="90"/>
      <c r="C4" s="90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10136.65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K16" sqref="K16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110</v>
      </c>
      <c r="B3" s="53"/>
      <c r="C3" s="53"/>
    </row>
    <row r="4" spans="1:3" ht="14.25">
      <c r="A4" s="90"/>
      <c r="B4" s="90"/>
      <c r="C4" s="90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0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K17" sqref="K1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111</v>
      </c>
      <c r="B3" s="53"/>
      <c r="C3" s="53"/>
      <c r="D3" s="53"/>
      <c r="E3" s="53"/>
      <c r="F3" s="53"/>
    </row>
    <row r="4" spans="1:6" ht="14.25">
      <c r="A4" s="90"/>
      <c r="B4" s="90"/>
      <c r="C4" s="90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81596.77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/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2933.71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>
        <v>3495.25</v>
      </c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>
        <v>8079.15</v>
      </c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81596.77</v>
      </c>
      <c r="D36" s="56">
        <f>SUM(D6:D35)</f>
        <v>14508.11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6" t="s">
        <v>95</v>
      </c>
      <c r="B3" s="86"/>
      <c r="C3" s="86"/>
      <c r="D3" s="86"/>
      <c r="E3" s="86"/>
      <c r="F3" s="86"/>
      <c r="G3" s="87"/>
    </row>
    <row r="4" spans="1:7" ht="12.75">
      <c r="A4" s="87"/>
      <c r="B4" s="87"/>
      <c r="C4" s="87"/>
      <c r="D4" s="87"/>
      <c r="E4" s="87"/>
      <c r="F4" s="87"/>
      <c r="G4" s="87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5464.26</v>
      </c>
      <c r="D7" s="6">
        <v>4371.72</v>
      </c>
      <c r="E7" s="7">
        <f>C7+D7</f>
        <v>9835.98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2471.06</v>
      </c>
      <c r="D8" s="6">
        <v>1976.88</v>
      </c>
      <c r="E8" s="7">
        <f aca="true" t="shared" si="0" ref="E8:E37">C8+D8</f>
        <v>4447.9400000000005</v>
      </c>
      <c r="F8" s="32"/>
      <c r="H8" s="3"/>
    </row>
    <row r="9" spans="1:8" ht="15.75">
      <c r="A9" s="49">
        <v>3</v>
      </c>
      <c r="B9" s="50" t="s">
        <v>8</v>
      </c>
      <c r="C9" s="6">
        <v>5142.48</v>
      </c>
      <c r="D9" s="6">
        <v>4114.39</v>
      </c>
      <c r="E9" s="7">
        <f t="shared" si="0"/>
        <v>9256.869999999999</v>
      </c>
      <c r="F9" s="32"/>
      <c r="H9" s="3"/>
    </row>
    <row r="10" spans="1:8" ht="15.75">
      <c r="A10" s="49">
        <v>4</v>
      </c>
      <c r="B10" s="50" t="s">
        <v>9</v>
      </c>
      <c r="C10" s="6">
        <v>2276.31</v>
      </c>
      <c r="D10" s="6">
        <v>1821.09</v>
      </c>
      <c r="E10" s="7">
        <f t="shared" si="0"/>
        <v>4097.4</v>
      </c>
      <c r="F10" s="32"/>
      <c r="H10" s="3"/>
    </row>
    <row r="11" spans="1:8" ht="15.75">
      <c r="A11" s="49">
        <v>5</v>
      </c>
      <c r="B11" s="50" t="s">
        <v>10</v>
      </c>
      <c r="C11" s="6">
        <v>5731.48</v>
      </c>
      <c r="D11" s="6">
        <v>4585.35</v>
      </c>
      <c r="E11" s="7">
        <f t="shared" si="0"/>
        <v>10316.83</v>
      </c>
      <c r="F11" s="32"/>
      <c r="H11" s="3"/>
    </row>
    <row r="12" spans="1:8" ht="15.75">
      <c r="A12" s="49">
        <v>6</v>
      </c>
      <c r="B12" s="50" t="s">
        <v>53</v>
      </c>
      <c r="C12" s="6">
        <v>6113.24</v>
      </c>
      <c r="D12" s="6">
        <v>4891.02</v>
      </c>
      <c r="E12" s="7">
        <f t="shared" si="0"/>
        <v>11004.26</v>
      </c>
      <c r="F12" s="32"/>
      <c r="H12" s="3"/>
    </row>
    <row r="13" spans="1:8" ht="15.75">
      <c r="A13" s="49">
        <v>7</v>
      </c>
      <c r="B13" s="50" t="s">
        <v>11</v>
      </c>
      <c r="C13" s="6">
        <v>464.38</v>
      </c>
      <c r="D13" s="6">
        <v>371.55</v>
      </c>
      <c r="E13" s="7">
        <f t="shared" si="0"/>
        <v>835.9300000000001</v>
      </c>
      <c r="F13" s="32"/>
      <c r="H13" s="3"/>
    </row>
    <row r="14" spans="1:8" ht="15.75">
      <c r="A14" s="49">
        <v>8</v>
      </c>
      <c r="B14" s="50" t="s">
        <v>12</v>
      </c>
      <c r="C14" s="6">
        <v>2590.91</v>
      </c>
      <c r="D14" s="6">
        <v>2072.84</v>
      </c>
      <c r="E14" s="7">
        <f t="shared" si="0"/>
        <v>4663.75</v>
      </c>
      <c r="F14" s="32"/>
      <c r="H14" s="3"/>
    </row>
    <row r="15" spans="1:8" ht="15.75">
      <c r="A15" s="49">
        <v>9</v>
      </c>
      <c r="B15" s="50" t="s">
        <v>13</v>
      </c>
      <c r="C15" s="6">
        <v>4222.77</v>
      </c>
      <c r="D15" s="6">
        <v>3379.16</v>
      </c>
      <c r="E15" s="7">
        <f t="shared" si="0"/>
        <v>7601.93</v>
      </c>
      <c r="F15" s="32"/>
      <c r="H15" s="3"/>
    </row>
    <row r="16" spans="1:8" ht="15.75">
      <c r="A16" s="49">
        <v>10</v>
      </c>
      <c r="B16" s="50" t="s">
        <v>14</v>
      </c>
      <c r="C16" s="6">
        <v>1064.58</v>
      </c>
      <c r="D16" s="6">
        <v>851.76</v>
      </c>
      <c r="E16" s="7">
        <f t="shared" si="0"/>
        <v>1916.34</v>
      </c>
      <c r="F16" s="32"/>
      <c r="H16" s="3"/>
    </row>
    <row r="17" spans="1:8" ht="15.75">
      <c r="A17" s="49">
        <v>11</v>
      </c>
      <c r="B17" s="50" t="s">
        <v>15</v>
      </c>
      <c r="C17" s="6">
        <v>4240.2</v>
      </c>
      <c r="D17" s="6">
        <v>3392.52</v>
      </c>
      <c r="E17" s="7">
        <f t="shared" si="0"/>
        <v>7632.719999999999</v>
      </c>
      <c r="F17" s="32"/>
      <c r="H17" s="3"/>
    </row>
    <row r="18" spans="1:8" ht="15.75">
      <c r="A18" s="49">
        <v>12</v>
      </c>
      <c r="B18" s="50" t="s">
        <v>16</v>
      </c>
      <c r="C18" s="6">
        <v>4338</v>
      </c>
      <c r="D18" s="6">
        <v>3470.32</v>
      </c>
      <c r="E18" s="7">
        <f t="shared" si="0"/>
        <v>7808.32</v>
      </c>
      <c r="F18" s="32"/>
      <c r="H18" s="3"/>
    </row>
    <row r="19" spans="1:8" ht="15.75">
      <c r="A19" s="49">
        <v>13</v>
      </c>
      <c r="B19" s="50" t="s">
        <v>17</v>
      </c>
      <c r="C19" s="6">
        <v>1238.51</v>
      </c>
      <c r="D19" s="6">
        <v>990.84</v>
      </c>
      <c r="E19" s="7">
        <f t="shared" si="0"/>
        <v>2229.35</v>
      </c>
      <c r="F19" s="32"/>
      <c r="H19" s="3"/>
    </row>
    <row r="20" spans="1:8" ht="15.75">
      <c r="A20" s="49">
        <v>14</v>
      </c>
      <c r="B20" s="50" t="s">
        <v>18</v>
      </c>
      <c r="C20" s="6">
        <v>1746.64</v>
      </c>
      <c r="D20" s="6">
        <v>1397.31</v>
      </c>
      <c r="E20" s="7">
        <f t="shared" si="0"/>
        <v>3143.95</v>
      </c>
      <c r="F20" s="32"/>
      <c r="H20" s="3"/>
    </row>
    <row r="21" spans="1:8" ht="15.75">
      <c r="A21" s="49">
        <v>15</v>
      </c>
      <c r="B21" s="50" t="s">
        <v>19</v>
      </c>
      <c r="C21" s="6">
        <v>5984.43</v>
      </c>
      <c r="D21" s="6">
        <v>4788.64</v>
      </c>
      <c r="E21" s="7">
        <f t="shared" si="0"/>
        <v>10773.07</v>
      </c>
      <c r="F21" s="32"/>
      <c r="H21" s="3"/>
    </row>
    <row r="22" spans="1:8" ht="15.75">
      <c r="A22" s="49">
        <v>16</v>
      </c>
      <c r="B22" s="50" t="s">
        <v>20</v>
      </c>
      <c r="C22" s="6">
        <v>491.48</v>
      </c>
      <c r="D22" s="6">
        <v>393.2</v>
      </c>
      <c r="E22" s="7">
        <f t="shared" si="0"/>
        <v>884.6800000000001</v>
      </c>
      <c r="F22" s="32"/>
      <c r="H22" s="3"/>
    </row>
    <row r="23" spans="1:8" ht="15.75">
      <c r="A23" s="49">
        <v>17</v>
      </c>
      <c r="B23" s="50" t="s">
        <v>21</v>
      </c>
      <c r="C23" s="6">
        <v>1874.36</v>
      </c>
      <c r="D23" s="6">
        <v>1499.51</v>
      </c>
      <c r="E23" s="7">
        <f t="shared" si="0"/>
        <v>3373.87</v>
      </c>
      <c r="F23" s="32"/>
      <c r="H23" s="3"/>
    </row>
    <row r="24" spans="1:8" ht="15.75">
      <c r="A24" s="49">
        <v>18</v>
      </c>
      <c r="B24" s="50" t="s">
        <v>87</v>
      </c>
      <c r="C24" s="6">
        <v>5982.18</v>
      </c>
      <c r="D24" s="6">
        <v>4786.99</v>
      </c>
      <c r="E24" s="7">
        <f t="shared" si="0"/>
        <v>10769.17</v>
      </c>
      <c r="F24" s="32"/>
      <c r="H24" s="3"/>
    </row>
    <row r="25" spans="1:8" ht="15.75">
      <c r="A25" s="49">
        <v>19</v>
      </c>
      <c r="B25" s="50" t="s">
        <v>22</v>
      </c>
      <c r="C25" s="6">
        <v>3363.15</v>
      </c>
      <c r="D25" s="6">
        <v>2690.48</v>
      </c>
      <c r="E25" s="7">
        <f t="shared" si="0"/>
        <v>6053.63</v>
      </c>
      <c r="F25" s="32"/>
      <c r="H25" s="3"/>
    </row>
    <row r="26" spans="1:8" ht="15.75">
      <c r="A26" s="49">
        <v>20</v>
      </c>
      <c r="B26" s="50" t="s">
        <v>23</v>
      </c>
      <c r="C26" s="6">
        <v>823.42</v>
      </c>
      <c r="D26" s="6">
        <v>658.75</v>
      </c>
      <c r="E26" s="7">
        <f t="shared" si="0"/>
        <v>1482.17</v>
      </c>
      <c r="F26" s="32"/>
      <c r="H26" s="3"/>
    </row>
    <row r="27" spans="1:8" ht="15.75">
      <c r="A27" s="49">
        <v>21</v>
      </c>
      <c r="B27" s="50" t="s">
        <v>24</v>
      </c>
      <c r="C27" s="6">
        <v>1851.01</v>
      </c>
      <c r="D27" s="6">
        <v>1480.97</v>
      </c>
      <c r="E27" s="7">
        <f t="shared" si="0"/>
        <v>3331.98</v>
      </c>
      <c r="F27" s="32"/>
      <c r="H27" s="3"/>
    </row>
    <row r="28" spans="1:8" ht="15.75">
      <c r="A28" s="49">
        <v>22</v>
      </c>
      <c r="B28" s="50" t="s">
        <v>25</v>
      </c>
      <c r="C28" s="6">
        <v>9699.39</v>
      </c>
      <c r="D28" s="6">
        <v>7758.95</v>
      </c>
      <c r="E28" s="7">
        <f t="shared" si="0"/>
        <v>17458.34</v>
      </c>
      <c r="F28" s="32"/>
      <c r="H28" s="3"/>
    </row>
    <row r="29" spans="1:8" ht="15.75">
      <c r="A29" s="49">
        <v>23</v>
      </c>
      <c r="B29" s="50" t="s">
        <v>26</v>
      </c>
      <c r="C29" s="6">
        <v>9294.78</v>
      </c>
      <c r="D29" s="6">
        <v>7438.83</v>
      </c>
      <c r="E29" s="7">
        <f t="shared" si="0"/>
        <v>16733.61</v>
      </c>
      <c r="F29" s="32"/>
      <c r="H29" s="3"/>
    </row>
    <row r="30" spans="1:8" ht="15.75">
      <c r="A30" s="49">
        <v>24</v>
      </c>
      <c r="B30" s="50" t="s">
        <v>36</v>
      </c>
      <c r="C30" s="6">
        <v>585.81</v>
      </c>
      <c r="D30" s="6">
        <v>468.67</v>
      </c>
      <c r="E30" s="7">
        <f t="shared" si="0"/>
        <v>1054.48</v>
      </c>
      <c r="F30" s="32"/>
      <c r="H30" s="3"/>
    </row>
    <row r="31" spans="1:8" ht="15.75">
      <c r="A31" s="49">
        <v>25</v>
      </c>
      <c r="B31" s="50" t="s">
        <v>37</v>
      </c>
      <c r="C31" s="6">
        <v>6546.99</v>
      </c>
      <c r="D31" s="6">
        <v>5237.9</v>
      </c>
      <c r="E31" s="7">
        <f t="shared" si="0"/>
        <v>11784.89</v>
      </c>
      <c r="F31" s="32"/>
      <c r="H31" s="3"/>
    </row>
    <row r="32" spans="1:8" ht="15.75">
      <c r="A32" s="49">
        <v>26</v>
      </c>
      <c r="B32" s="50" t="s">
        <v>39</v>
      </c>
      <c r="C32" s="6">
        <v>1033.34</v>
      </c>
      <c r="D32" s="6">
        <v>826.72</v>
      </c>
      <c r="E32" s="7">
        <f t="shared" si="0"/>
        <v>1860.06</v>
      </c>
      <c r="F32" s="32"/>
      <c r="H32" s="3"/>
    </row>
    <row r="33" spans="1:8" ht="15.75">
      <c r="A33" s="49">
        <v>27</v>
      </c>
      <c r="B33" s="50" t="s">
        <v>41</v>
      </c>
      <c r="C33" s="6">
        <v>1638.55</v>
      </c>
      <c r="D33" s="6">
        <v>1310.92</v>
      </c>
      <c r="E33" s="7">
        <f t="shared" si="0"/>
        <v>2949.4700000000003</v>
      </c>
      <c r="F33" s="32"/>
      <c r="H33" s="3"/>
    </row>
    <row r="34" spans="1:8" ht="15.75">
      <c r="A34" s="49">
        <v>28</v>
      </c>
      <c r="B34" s="50" t="s">
        <v>54</v>
      </c>
      <c r="C34" s="6">
        <v>302.03</v>
      </c>
      <c r="D34" s="6">
        <v>241.64</v>
      </c>
      <c r="E34" s="7">
        <f t="shared" si="0"/>
        <v>543.67</v>
      </c>
      <c r="F34" s="32"/>
      <c r="H34" s="3"/>
    </row>
    <row r="35" spans="1:8" ht="15.75">
      <c r="A35" s="49">
        <v>29</v>
      </c>
      <c r="B35" s="50" t="s">
        <v>55</v>
      </c>
      <c r="C35" s="6">
        <v>1597.03</v>
      </c>
      <c r="D35" s="6">
        <v>1277.81</v>
      </c>
      <c r="E35" s="7">
        <f t="shared" si="0"/>
        <v>2874.84</v>
      </c>
      <c r="F35" s="32"/>
      <c r="H35" s="3"/>
    </row>
    <row r="36" spans="1:8" ht="15.75">
      <c r="A36" s="49">
        <v>30</v>
      </c>
      <c r="B36" s="50" t="s">
        <v>64</v>
      </c>
      <c r="C36" s="6">
        <v>217.19</v>
      </c>
      <c r="D36" s="6">
        <v>173.77</v>
      </c>
      <c r="E36" s="7">
        <f t="shared" si="0"/>
        <v>390.96000000000004</v>
      </c>
      <c r="F36" s="32"/>
      <c r="H36" s="3"/>
    </row>
    <row r="37" spans="1:8" ht="15.75">
      <c r="A37" s="51"/>
      <c r="B37" s="51" t="s">
        <v>27</v>
      </c>
      <c r="C37" s="57">
        <f>SUM(C7:C36)</f>
        <v>98389.96</v>
      </c>
      <c r="D37" s="57">
        <f>SUM(D7:D36)</f>
        <v>78720.49999999999</v>
      </c>
      <c r="E37" s="7">
        <f t="shared" si="0"/>
        <v>177110.46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4">
      <selection activeCell="E40" sqref="E40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6" t="s">
        <v>97</v>
      </c>
      <c r="C2" s="86"/>
      <c r="D2" s="86"/>
      <c r="E2" s="86"/>
      <c r="F2" s="86"/>
      <c r="G2" s="86"/>
      <c r="H2" s="86"/>
      <c r="I2" s="86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957.78</v>
      </c>
      <c r="D6" s="40">
        <v>766.22</v>
      </c>
      <c r="E6" s="41">
        <f>C6+D6</f>
        <v>1724</v>
      </c>
      <c r="F6" s="32"/>
    </row>
    <row r="7" spans="1:6" ht="15.75">
      <c r="A7" s="49">
        <v>2</v>
      </c>
      <c r="B7" s="50" t="s">
        <v>7</v>
      </c>
      <c r="C7" s="6">
        <v>851.14</v>
      </c>
      <c r="D7" s="6">
        <v>680.9</v>
      </c>
      <c r="E7" s="41">
        <f aca="true" t="shared" si="0" ref="E7:E36">C7+D7</f>
        <v>1532.04</v>
      </c>
      <c r="F7" s="32"/>
    </row>
    <row r="8" spans="1:6" ht="15.75">
      <c r="A8" s="49">
        <v>3</v>
      </c>
      <c r="B8" s="50" t="s">
        <v>8</v>
      </c>
      <c r="C8" s="1">
        <v>148.73</v>
      </c>
      <c r="D8" s="6">
        <v>118.99</v>
      </c>
      <c r="E8" s="41">
        <f t="shared" si="0"/>
        <v>267.71999999999997</v>
      </c>
      <c r="F8" s="32"/>
    </row>
    <row r="9" spans="1:6" ht="15.75">
      <c r="A9" s="49">
        <v>4</v>
      </c>
      <c r="B9" s="50" t="s">
        <v>9</v>
      </c>
      <c r="C9" s="6">
        <v>1063.16</v>
      </c>
      <c r="D9" s="6">
        <v>850.55</v>
      </c>
      <c r="E9" s="41">
        <f t="shared" si="0"/>
        <v>1913.71</v>
      </c>
      <c r="F9" s="32"/>
    </row>
    <row r="10" spans="1:6" ht="15.75">
      <c r="A10" s="49">
        <v>5</v>
      </c>
      <c r="B10" s="50" t="s">
        <v>10</v>
      </c>
      <c r="C10" s="6">
        <v>1072.97</v>
      </c>
      <c r="D10" s="6">
        <v>858.43</v>
      </c>
      <c r="E10" s="41">
        <f t="shared" si="0"/>
        <v>1931.4</v>
      </c>
      <c r="F10" s="32"/>
    </row>
    <row r="11" spans="1:6" ht="15.75">
      <c r="A11" s="49">
        <v>6</v>
      </c>
      <c r="B11" s="50" t="s">
        <v>53</v>
      </c>
      <c r="C11" s="6">
        <v>1588.69</v>
      </c>
      <c r="D11" s="6">
        <v>1271</v>
      </c>
      <c r="E11" s="41">
        <f t="shared" si="0"/>
        <v>2859.69</v>
      </c>
      <c r="F11" s="32"/>
    </row>
    <row r="12" spans="1:6" ht="15.75">
      <c r="A12" s="49">
        <v>7</v>
      </c>
      <c r="B12" s="50" t="s">
        <v>11</v>
      </c>
      <c r="C12" s="6">
        <v>148.73</v>
      </c>
      <c r="D12" s="6">
        <v>118.99</v>
      </c>
      <c r="E12" s="41">
        <f t="shared" si="0"/>
        <v>267.71999999999997</v>
      </c>
      <c r="F12" s="32"/>
    </row>
    <row r="13" spans="1:6" ht="15.75">
      <c r="A13" s="49">
        <v>8</v>
      </c>
      <c r="B13" s="50" t="s">
        <v>12</v>
      </c>
      <c r="C13" s="6">
        <v>928.8</v>
      </c>
      <c r="D13" s="6">
        <v>743.08</v>
      </c>
      <c r="E13" s="41">
        <f t="shared" si="0"/>
        <v>1671.88</v>
      </c>
      <c r="F13" s="32"/>
    </row>
    <row r="14" spans="1:6" ht="15.75">
      <c r="A14" s="49">
        <v>9</v>
      </c>
      <c r="B14" s="50" t="s">
        <v>13</v>
      </c>
      <c r="C14" s="6">
        <v>2023.41</v>
      </c>
      <c r="D14" s="6">
        <v>1618.73</v>
      </c>
      <c r="E14" s="41">
        <f t="shared" si="0"/>
        <v>3642.1400000000003</v>
      </c>
      <c r="F14" s="32"/>
    </row>
    <row r="15" spans="1:6" ht="15.75">
      <c r="A15" s="49">
        <v>10</v>
      </c>
      <c r="B15" s="50" t="s">
        <v>14</v>
      </c>
      <c r="C15" s="6">
        <v>159.36</v>
      </c>
      <c r="D15" s="6">
        <v>127.48</v>
      </c>
      <c r="E15" s="41">
        <f t="shared" si="0"/>
        <v>286.84000000000003</v>
      </c>
      <c r="F15" s="32"/>
    </row>
    <row r="16" spans="1:6" ht="15.75">
      <c r="A16" s="49">
        <v>11</v>
      </c>
      <c r="B16" s="50" t="s">
        <v>15</v>
      </c>
      <c r="C16" s="6">
        <v>776.35</v>
      </c>
      <c r="D16" s="6">
        <v>621.09</v>
      </c>
      <c r="E16" s="41">
        <f t="shared" si="0"/>
        <v>1397.44</v>
      </c>
      <c r="F16" s="32"/>
    </row>
    <row r="17" spans="1:6" ht="15.75">
      <c r="A17" s="49">
        <v>12</v>
      </c>
      <c r="B17" s="50" t="s">
        <v>16</v>
      </c>
      <c r="C17" s="6">
        <v>903.42</v>
      </c>
      <c r="D17" s="6">
        <v>722.76</v>
      </c>
      <c r="E17" s="41">
        <f t="shared" si="0"/>
        <v>1626.1799999999998</v>
      </c>
      <c r="F17" s="32"/>
    </row>
    <row r="18" spans="1:6" ht="15.75">
      <c r="A18" s="49">
        <v>13</v>
      </c>
      <c r="B18" s="50" t="s">
        <v>17</v>
      </c>
      <c r="C18" s="6">
        <v>159.35</v>
      </c>
      <c r="D18" s="6">
        <v>127.49</v>
      </c>
      <c r="E18" s="41">
        <f t="shared" si="0"/>
        <v>286.84</v>
      </c>
      <c r="F18" s="32"/>
    </row>
    <row r="19" spans="1:6" ht="15.75">
      <c r="A19" s="49">
        <v>14</v>
      </c>
      <c r="B19" s="50" t="s">
        <v>18</v>
      </c>
      <c r="C19" s="6">
        <v>1116.29</v>
      </c>
      <c r="D19" s="6">
        <v>893.07</v>
      </c>
      <c r="E19" s="41">
        <f t="shared" si="0"/>
        <v>2009.3600000000001</v>
      </c>
      <c r="F19" s="32"/>
    </row>
    <row r="20" spans="1:6" ht="15.75">
      <c r="A20" s="49">
        <v>15</v>
      </c>
      <c r="B20" s="50" t="s">
        <v>19</v>
      </c>
      <c r="C20" s="6">
        <v>2039.81</v>
      </c>
      <c r="D20" s="6">
        <v>1631.91</v>
      </c>
      <c r="E20" s="41">
        <f t="shared" si="0"/>
        <v>3671.7200000000003</v>
      </c>
      <c r="F20" s="32"/>
    </row>
    <row r="21" spans="1:6" ht="15.75">
      <c r="A21" s="49">
        <v>16</v>
      </c>
      <c r="B21" s="50" t="s">
        <v>20</v>
      </c>
      <c r="C21" s="6">
        <v>308.08</v>
      </c>
      <c r="D21" s="6">
        <v>246.48</v>
      </c>
      <c r="E21" s="41">
        <f t="shared" si="0"/>
        <v>554.56</v>
      </c>
      <c r="F21" s="32"/>
    </row>
    <row r="22" spans="1:6" ht="15.75">
      <c r="A22" s="49">
        <v>17</v>
      </c>
      <c r="B22" s="50" t="s">
        <v>21</v>
      </c>
      <c r="C22" s="6">
        <v>628.01</v>
      </c>
      <c r="D22" s="6">
        <v>502.4</v>
      </c>
      <c r="E22" s="41">
        <f t="shared" si="0"/>
        <v>1130.4099999999999</v>
      </c>
      <c r="F22" s="32"/>
    </row>
    <row r="23" spans="1:6" ht="15.75">
      <c r="A23" s="49">
        <v>18</v>
      </c>
      <c r="B23" s="50" t="s">
        <v>87</v>
      </c>
      <c r="C23" s="6">
        <v>1415.6</v>
      </c>
      <c r="D23" s="6">
        <v>1132.54</v>
      </c>
      <c r="E23" s="41">
        <f t="shared" si="0"/>
        <v>2548.14</v>
      </c>
      <c r="F23" s="32"/>
    </row>
    <row r="24" spans="1:6" ht="15.75">
      <c r="A24" s="49">
        <v>19</v>
      </c>
      <c r="B24" s="50" t="s">
        <v>22</v>
      </c>
      <c r="C24" s="6">
        <v>2209.66</v>
      </c>
      <c r="D24" s="6">
        <v>1767.72</v>
      </c>
      <c r="E24" s="41">
        <f t="shared" si="0"/>
        <v>3977.38</v>
      </c>
      <c r="F24" s="32"/>
    </row>
    <row r="25" spans="1:6" ht="15.75">
      <c r="A25" s="49">
        <v>20</v>
      </c>
      <c r="B25" s="50" t="s">
        <v>23</v>
      </c>
      <c r="C25" s="6">
        <v>159.35</v>
      </c>
      <c r="D25" s="6">
        <v>127.49</v>
      </c>
      <c r="E25" s="41">
        <f t="shared" si="0"/>
        <v>286.84</v>
      </c>
      <c r="F25" s="32"/>
    </row>
    <row r="26" spans="1:6" ht="15.75">
      <c r="A26" s="49">
        <v>21</v>
      </c>
      <c r="B26" s="50" t="s">
        <v>24</v>
      </c>
      <c r="C26" s="6">
        <v>478.89</v>
      </c>
      <c r="D26" s="6">
        <v>383.11</v>
      </c>
      <c r="E26" s="41">
        <f t="shared" si="0"/>
        <v>862</v>
      </c>
      <c r="F26" s="32"/>
    </row>
    <row r="27" spans="1:6" ht="15.75">
      <c r="A27" s="49">
        <v>22</v>
      </c>
      <c r="B27" s="50" t="s">
        <v>25</v>
      </c>
      <c r="C27" s="6">
        <v>2796.24</v>
      </c>
      <c r="D27" s="6">
        <v>2236.96</v>
      </c>
      <c r="E27" s="41">
        <f t="shared" si="0"/>
        <v>5033.2</v>
      </c>
      <c r="F27" s="32"/>
    </row>
    <row r="28" spans="1:6" ht="15.75">
      <c r="A28" s="49">
        <v>23</v>
      </c>
      <c r="B28" s="50" t="s">
        <v>26</v>
      </c>
      <c r="C28" s="6">
        <v>3350.43</v>
      </c>
      <c r="D28" s="6">
        <v>2680.32</v>
      </c>
      <c r="E28" s="41">
        <f t="shared" si="0"/>
        <v>6030.75</v>
      </c>
      <c r="F28" s="32"/>
    </row>
    <row r="29" spans="1:6" ht="15.75">
      <c r="A29" s="49">
        <v>24</v>
      </c>
      <c r="B29" s="50" t="s">
        <v>36</v>
      </c>
      <c r="C29" s="6">
        <v>159.35</v>
      </c>
      <c r="D29" s="6">
        <v>127.49</v>
      </c>
      <c r="E29" s="41">
        <f t="shared" si="0"/>
        <v>286.84</v>
      </c>
      <c r="F29" s="32"/>
    </row>
    <row r="30" spans="1:6" ht="15.75">
      <c r="A30" s="49">
        <v>25</v>
      </c>
      <c r="B30" s="50" t="s">
        <v>37</v>
      </c>
      <c r="C30" s="6">
        <v>319.54</v>
      </c>
      <c r="D30" s="6">
        <v>255.62</v>
      </c>
      <c r="E30" s="41">
        <f t="shared" si="0"/>
        <v>575.1600000000001</v>
      </c>
      <c r="F30" s="32"/>
    </row>
    <row r="31" spans="1:6" ht="15.75">
      <c r="A31" s="49">
        <v>26</v>
      </c>
      <c r="B31" s="50" t="s">
        <v>39</v>
      </c>
      <c r="C31" s="6">
        <v>446.19</v>
      </c>
      <c r="D31" s="6">
        <v>356.97</v>
      </c>
      <c r="E31" s="41">
        <f t="shared" si="0"/>
        <v>803.1600000000001</v>
      </c>
      <c r="F31" s="32"/>
    </row>
    <row r="32" spans="1:6" ht="15.75">
      <c r="A32" s="49">
        <v>27</v>
      </c>
      <c r="B32" s="50" t="s">
        <v>41</v>
      </c>
      <c r="C32" s="6">
        <v>0</v>
      </c>
      <c r="D32" s="6"/>
      <c r="E32" s="41">
        <f t="shared" si="0"/>
        <v>0</v>
      </c>
      <c r="F32" s="32"/>
    </row>
    <row r="33" spans="1:6" ht="15.75">
      <c r="A33" s="49">
        <v>28</v>
      </c>
      <c r="B33" s="50" t="s">
        <v>54</v>
      </c>
      <c r="C33" s="6">
        <v>159.35</v>
      </c>
      <c r="D33" s="6">
        <v>127.49</v>
      </c>
      <c r="E33" s="41">
        <f t="shared" si="0"/>
        <v>286.84</v>
      </c>
      <c r="F33" s="32"/>
    </row>
    <row r="34" spans="1:6" ht="15.75">
      <c r="A34" s="49">
        <v>29</v>
      </c>
      <c r="B34" s="50" t="s">
        <v>55</v>
      </c>
      <c r="C34" s="6">
        <v>440.53</v>
      </c>
      <c r="D34" s="6">
        <v>352.44</v>
      </c>
      <c r="E34" s="41">
        <f t="shared" si="0"/>
        <v>792.97</v>
      </c>
      <c r="F34" s="32"/>
    </row>
    <row r="35" spans="1:6" ht="15.75">
      <c r="A35" s="49">
        <v>30</v>
      </c>
      <c r="B35" s="50" t="s">
        <v>64</v>
      </c>
      <c r="C35" s="6">
        <v>166.55</v>
      </c>
      <c r="D35" s="6">
        <v>133.23</v>
      </c>
      <c r="E35" s="41">
        <f t="shared" si="0"/>
        <v>299.78</v>
      </c>
      <c r="F35" s="32"/>
    </row>
    <row r="36" spans="1:6" ht="15.75">
      <c r="A36" s="62"/>
      <c r="B36" s="51" t="s">
        <v>27</v>
      </c>
      <c r="C36" s="57">
        <f>SUM(C6:C35)</f>
        <v>26975.759999999995</v>
      </c>
      <c r="D36" s="57">
        <f>SUM(D6:D35)</f>
        <v>21580.949999999997</v>
      </c>
      <c r="E36" s="41">
        <f t="shared" si="0"/>
        <v>48556.70999999999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O17" sqref="O17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98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>
        <v>336.34</v>
      </c>
      <c r="E16" s="62"/>
      <c r="F16" s="56">
        <f t="shared" si="0"/>
        <v>336.34</v>
      </c>
      <c r="H16" s="6"/>
      <c r="I16" s="6">
        <v>159.44</v>
      </c>
      <c r="J16" s="62"/>
      <c r="K16" s="56">
        <f t="shared" si="1"/>
        <v>159.44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336.34</v>
      </c>
      <c r="E38" s="57">
        <f>SUM(E8:E37)</f>
        <v>0</v>
      </c>
      <c r="F38" s="56">
        <f t="shared" si="0"/>
        <v>336.34</v>
      </c>
      <c r="H38" s="57">
        <f>SUM(H8:H37)</f>
        <v>0</v>
      </c>
      <c r="I38" s="57">
        <f>SUM(I8:I37)</f>
        <v>159.44</v>
      </c>
      <c r="J38" s="57">
        <f>SUM(J8:J37)</f>
        <v>0</v>
      </c>
      <c r="K38" s="56">
        <f t="shared" si="1"/>
        <v>159.44</v>
      </c>
    </row>
    <row r="44" spans="7:8" ht="12.75">
      <c r="G44" s="88" t="s">
        <v>92</v>
      </c>
      <c r="H44" s="88"/>
    </row>
    <row r="45" spans="7:9" ht="12.75">
      <c r="G45" s="88"/>
      <c r="H45" s="88"/>
      <c r="I45" s="3">
        <f>F38+K38</f>
        <v>495.78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0">
      <selection activeCell="C42" sqref="C42:C44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99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29311.62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15012.96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10460.43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36179.28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87140.08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52753.03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76911.3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36592.78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33460.52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3065.6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33576.72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9552.08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1581.66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16243.27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47656.55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3449.89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3383.94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54692.31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44122.43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10762.62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6350.93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84484.27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28731.81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1202.14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17929.85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6161.78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1293.51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1634.21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5039.6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2534.49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761271.6600000001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35" sqref="C35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9" t="s">
        <v>100</v>
      </c>
      <c r="B4" s="89"/>
      <c r="C4" s="89"/>
      <c r="D4" s="89"/>
      <c r="E4" s="89"/>
      <c r="F4" s="89"/>
      <c r="G4" s="89"/>
      <c r="H4" s="89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34460.74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0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1859.31</v>
      </c>
    </row>
    <row r="10" spans="1:3" ht="15.75">
      <c r="A10" s="49">
        <v>4</v>
      </c>
      <c r="B10" s="50" t="s">
        <v>9</v>
      </c>
      <c r="C10" s="6">
        <v>3820.67</v>
      </c>
    </row>
    <row r="11" spans="1:3" ht="15.75">
      <c r="A11" s="49">
        <v>5</v>
      </c>
      <c r="B11" s="50" t="s">
        <v>10</v>
      </c>
      <c r="C11" s="6">
        <v>22042.23</v>
      </c>
    </row>
    <row r="12" spans="1:3" ht="15.75">
      <c r="A12" s="49">
        <v>6</v>
      </c>
      <c r="B12" s="50" t="s">
        <v>53</v>
      </c>
      <c r="C12" s="6">
        <v>10840.49</v>
      </c>
    </row>
    <row r="13" spans="1:3" ht="15.75">
      <c r="A13" s="49">
        <v>7</v>
      </c>
      <c r="B13" s="50" t="s">
        <v>11</v>
      </c>
      <c r="C13" s="6">
        <v>41027.53</v>
      </c>
    </row>
    <row r="14" spans="1:3" ht="15.75">
      <c r="A14" s="49">
        <v>8</v>
      </c>
      <c r="B14" s="50" t="s">
        <v>12</v>
      </c>
      <c r="C14" s="6">
        <v>20811.23</v>
      </c>
    </row>
    <row r="15" spans="1:3" ht="15.75">
      <c r="A15" s="49">
        <v>9</v>
      </c>
      <c r="B15" s="50" t="s">
        <v>13</v>
      </c>
      <c r="C15" s="6">
        <v>9259.44</v>
      </c>
    </row>
    <row r="16" spans="1:3" ht="15.75">
      <c r="A16" s="49">
        <v>10</v>
      </c>
      <c r="B16" s="50" t="s">
        <v>14</v>
      </c>
      <c r="C16" s="6">
        <v>3914.92</v>
      </c>
    </row>
    <row r="17" spans="1:3" ht="15.75">
      <c r="A17" s="49">
        <v>11</v>
      </c>
      <c r="B17" s="50" t="s">
        <v>15</v>
      </c>
      <c r="C17" s="6">
        <v>6415.62</v>
      </c>
    </row>
    <row r="18" spans="1:3" ht="15.75">
      <c r="A18" s="49">
        <v>12</v>
      </c>
      <c r="B18" s="50" t="s">
        <v>16</v>
      </c>
      <c r="C18" s="6">
        <v>0</v>
      </c>
    </row>
    <row r="19" spans="1:3" ht="15.75">
      <c r="A19" s="49">
        <v>13</v>
      </c>
      <c r="B19" s="50" t="s">
        <v>17</v>
      </c>
      <c r="C19" s="6">
        <v>310.4</v>
      </c>
    </row>
    <row r="20" spans="1:3" ht="15.75">
      <c r="A20" s="49">
        <v>14</v>
      </c>
      <c r="B20" s="50" t="s">
        <v>18</v>
      </c>
      <c r="C20" s="6">
        <v>9238.5</v>
      </c>
    </row>
    <row r="21" spans="1:3" ht="15.75">
      <c r="A21" s="49">
        <v>15</v>
      </c>
      <c r="B21" s="50" t="s">
        <v>19</v>
      </c>
      <c r="C21" s="6">
        <v>7398.16</v>
      </c>
    </row>
    <row r="22" spans="1:3" ht="15.75">
      <c r="A22" s="49">
        <v>16</v>
      </c>
      <c r="B22" s="50" t="s">
        <v>20</v>
      </c>
      <c r="C22" s="6">
        <v>2672.72</v>
      </c>
    </row>
    <row r="23" spans="1:3" ht="15.75">
      <c r="A23" s="49">
        <v>17</v>
      </c>
      <c r="B23" s="50" t="s">
        <v>21</v>
      </c>
      <c r="C23" s="6">
        <v>0</v>
      </c>
    </row>
    <row r="24" spans="1:3" ht="15.75">
      <c r="A24" s="49">
        <v>18</v>
      </c>
      <c r="B24" s="50" t="s">
        <v>87</v>
      </c>
      <c r="C24" s="6">
        <v>11521.17</v>
      </c>
    </row>
    <row r="25" spans="1:3" ht="15.75">
      <c r="A25" s="49">
        <v>19</v>
      </c>
      <c r="B25" s="50" t="s">
        <v>22</v>
      </c>
      <c r="C25" s="6">
        <v>23219.88</v>
      </c>
    </row>
    <row r="26" spans="1:3" ht="15.75">
      <c r="A26" s="49">
        <v>20</v>
      </c>
      <c r="B26" s="50" t="s">
        <v>23</v>
      </c>
      <c r="C26" s="6">
        <v>1858.72</v>
      </c>
    </row>
    <row r="27" spans="1:3" ht="15.75">
      <c r="A27" s="49">
        <v>21</v>
      </c>
      <c r="B27" s="50" t="s">
        <v>24</v>
      </c>
      <c r="C27" s="6">
        <v>0</v>
      </c>
    </row>
    <row r="28" spans="1:3" ht="15.75">
      <c r="A28" s="49">
        <v>22</v>
      </c>
      <c r="B28" s="50" t="s">
        <v>25</v>
      </c>
      <c r="C28" s="6">
        <v>25891.99</v>
      </c>
    </row>
    <row r="29" spans="1:3" ht="15.75">
      <c r="A29" s="49">
        <v>23</v>
      </c>
      <c r="B29" s="50" t="s">
        <v>26</v>
      </c>
      <c r="C29" s="6">
        <v>2357.1</v>
      </c>
    </row>
    <row r="30" spans="1:3" ht="15.75">
      <c r="A30" s="49">
        <v>24</v>
      </c>
      <c r="B30" s="50" t="s">
        <v>36</v>
      </c>
      <c r="C30" s="6">
        <v>0</v>
      </c>
    </row>
    <row r="31" spans="1:3" ht="15.75">
      <c r="A31" s="49">
        <v>25</v>
      </c>
      <c r="B31" s="50" t="s">
        <v>37</v>
      </c>
      <c r="C31" s="6">
        <v>4067.7</v>
      </c>
    </row>
    <row r="32" spans="1:3" ht="15.75">
      <c r="A32" s="49">
        <v>26</v>
      </c>
      <c r="B32" s="50" t="s">
        <v>39</v>
      </c>
      <c r="C32" s="6">
        <v>0</v>
      </c>
    </row>
    <row r="33" spans="1:3" ht="15.75">
      <c r="A33" s="49">
        <v>27</v>
      </c>
      <c r="B33" s="50" t="s">
        <v>41</v>
      </c>
      <c r="C33" s="6">
        <v>0</v>
      </c>
    </row>
    <row r="34" spans="1:3" ht="15.75">
      <c r="A34" s="49">
        <v>28</v>
      </c>
      <c r="B34" s="50" t="s">
        <v>54</v>
      </c>
      <c r="C34" s="6">
        <v>0</v>
      </c>
    </row>
    <row r="35" spans="1:3" ht="15.75">
      <c r="A35" s="49">
        <v>29</v>
      </c>
      <c r="B35" s="50" t="s">
        <v>55</v>
      </c>
      <c r="C35" s="6">
        <v>3810.71</v>
      </c>
    </row>
    <row r="36" spans="1:3" ht="15.75">
      <c r="A36" s="49">
        <v>30</v>
      </c>
      <c r="B36" s="50" t="s">
        <v>64</v>
      </c>
      <c r="C36" s="6">
        <v>451.86</v>
      </c>
    </row>
    <row r="37" spans="1:3" ht="15.75">
      <c r="A37" s="51"/>
      <c r="B37" s="51" t="s">
        <v>27</v>
      </c>
      <c r="C37" s="56">
        <f>SUM(C7:C36)</f>
        <v>247251.09000000003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E23" sqref="E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9" t="s">
        <v>101</v>
      </c>
      <c r="B3" s="89"/>
      <c r="C3" s="89"/>
      <c r="D3" s="89"/>
      <c r="E3" s="89"/>
      <c r="F3" s="89"/>
      <c r="G3" s="89"/>
    </row>
    <row r="4" spans="1:7" ht="15">
      <c r="A4" s="90"/>
      <c r="B4" s="90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23681.15</v>
      </c>
      <c r="D6" s="6">
        <v>26780.4</v>
      </c>
      <c r="E6" s="7">
        <f>C6+D6</f>
        <v>50461.55</v>
      </c>
      <c r="F6" s="32"/>
      <c r="G6" s="32"/>
    </row>
    <row r="7" spans="1:7" ht="15.75">
      <c r="A7" s="49">
        <v>2</v>
      </c>
      <c r="B7" s="50" t="s">
        <v>7</v>
      </c>
      <c r="C7" s="6">
        <v>1524.48</v>
      </c>
      <c r="D7" s="6">
        <v>3678.45</v>
      </c>
      <c r="E7" s="7">
        <f aca="true" t="shared" si="0" ref="E7:E36">C7+D7</f>
        <v>5202.93</v>
      </c>
      <c r="F7" s="32"/>
      <c r="G7" s="32"/>
    </row>
    <row r="8" spans="1:7" ht="15.75">
      <c r="A8" s="49">
        <v>3</v>
      </c>
      <c r="B8" s="50" t="s">
        <v>8</v>
      </c>
      <c r="C8" s="6">
        <v>986.24</v>
      </c>
      <c r="D8" s="6">
        <v>2266.1</v>
      </c>
      <c r="E8" s="7">
        <f t="shared" si="0"/>
        <v>3252.34</v>
      </c>
      <c r="F8" s="32"/>
      <c r="G8" s="32"/>
    </row>
    <row r="9" spans="1:7" ht="15.75">
      <c r="A9" s="49">
        <v>4</v>
      </c>
      <c r="B9" s="50" t="s">
        <v>9</v>
      </c>
      <c r="C9" s="6">
        <v>8469.39</v>
      </c>
      <c r="D9" s="6">
        <v>11406.94</v>
      </c>
      <c r="E9" s="7">
        <f t="shared" si="0"/>
        <v>19876.33</v>
      </c>
      <c r="F9" s="32"/>
      <c r="G9" s="32"/>
    </row>
    <row r="10" spans="1:7" ht="15.75">
      <c r="A10" s="49">
        <v>5</v>
      </c>
      <c r="B10" s="50" t="s">
        <v>10</v>
      </c>
      <c r="C10" s="6">
        <v>22226.91</v>
      </c>
      <c r="D10" s="6">
        <v>41312.18</v>
      </c>
      <c r="E10" s="7">
        <f t="shared" si="0"/>
        <v>63539.09</v>
      </c>
      <c r="F10" s="32"/>
      <c r="G10" s="32"/>
    </row>
    <row r="11" spans="1:7" ht="15.75">
      <c r="A11" s="49">
        <v>6</v>
      </c>
      <c r="B11" s="50" t="s">
        <v>53</v>
      </c>
      <c r="C11" s="6">
        <v>17102.04</v>
      </c>
      <c r="D11" s="6">
        <v>25733.49</v>
      </c>
      <c r="E11" s="7">
        <f t="shared" si="0"/>
        <v>42835.53</v>
      </c>
      <c r="F11" s="32"/>
      <c r="G11" s="32"/>
    </row>
    <row r="12" spans="1:7" ht="15.75">
      <c r="A12" s="49">
        <v>7</v>
      </c>
      <c r="B12" s="50" t="s">
        <v>11</v>
      </c>
      <c r="C12" s="6">
        <v>46796.63</v>
      </c>
      <c r="D12" s="6">
        <v>72691.81</v>
      </c>
      <c r="E12" s="7">
        <f t="shared" si="0"/>
        <v>119488.44</v>
      </c>
      <c r="F12" s="32"/>
      <c r="G12" s="32"/>
    </row>
    <row r="13" spans="1:7" ht="15.75">
      <c r="A13" s="49">
        <v>8</v>
      </c>
      <c r="B13" s="50" t="s">
        <v>12</v>
      </c>
      <c r="C13" s="6">
        <v>15930.39</v>
      </c>
      <c r="D13" s="6">
        <v>28585.05</v>
      </c>
      <c r="E13" s="7">
        <f t="shared" si="0"/>
        <v>44515.44</v>
      </c>
      <c r="F13" s="32"/>
      <c r="G13" s="32"/>
    </row>
    <row r="14" spans="1:7" ht="15.75">
      <c r="A14" s="49">
        <v>9</v>
      </c>
      <c r="B14" s="50" t="s">
        <v>13</v>
      </c>
      <c r="C14" s="6">
        <v>13428.81</v>
      </c>
      <c r="D14" s="6">
        <v>21091.19</v>
      </c>
      <c r="E14" s="7">
        <f t="shared" si="0"/>
        <v>34520</v>
      </c>
      <c r="F14" s="32"/>
      <c r="G14" s="32"/>
    </row>
    <row r="15" spans="1:7" ht="15.75">
      <c r="A15" s="49">
        <v>10</v>
      </c>
      <c r="B15" s="50" t="s">
        <v>14</v>
      </c>
      <c r="C15" s="6">
        <v>2459</v>
      </c>
      <c r="D15" s="6">
        <v>5333.81</v>
      </c>
      <c r="E15" s="7">
        <f t="shared" si="0"/>
        <v>7792.81</v>
      </c>
      <c r="F15" s="32"/>
      <c r="G15" s="32"/>
    </row>
    <row r="16" spans="1:7" ht="15.75">
      <c r="A16" s="49">
        <v>11</v>
      </c>
      <c r="B16" s="50" t="s">
        <v>15</v>
      </c>
      <c r="C16" s="6">
        <v>10787.47</v>
      </c>
      <c r="D16" s="6">
        <v>20469</v>
      </c>
      <c r="E16" s="7">
        <f t="shared" si="0"/>
        <v>31256.47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12439.83</v>
      </c>
      <c r="D19" s="6">
        <v>12891.07</v>
      </c>
      <c r="E19" s="7">
        <f t="shared" si="0"/>
        <v>25330.9</v>
      </c>
      <c r="F19" s="32"/>
      <c r="G19" s="32"/>
    </row>
    <row r="20" spans="1:7" ht="15.75">
      <c r="A20" s="49">
        <v>15</v>
      </c>
      <c r="B20" s="50" t="s">
        <v>19</v>
      </c>
      <c r="C20" s="6">
        <v>13817.06</v>
      </c>
      <c r="D20" s="6">
        <v>20675.44</v>
      </c>
      <c r="E20" s="7">
        <f t="shared" si="0"/>
        <v>34492.5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87</v>
      </c>
      <c r="C23" s="6">
        <v>12846.74</v>
      </c>
      <c r="D23" s="6">
        <v>21839.13</v>
      </c>
      <c r="E23" s="7">
        <f t="shared" si="0"/>
        <v>34685.87</v>
      </c>
      <c r="F23" s="32"/>
      <c r="G23" s="32"/>
    </row>
    <row r="24" spans="1:7" ht="15.75">
      <c r="A24" s="49">
        <v>19</v>
      </c>
      <c r="B24" s="50" t="s">
        <v>22</v>
      </c>
      <c r="C24" s="6">
        <v>14202.02</v>
      </c>
      <c r="D24" s="6">
        <v>23030.44</v>
      </c>
      <c r="E24" s="7">
        <f t="shared" si="0"/>
        <v>37232.46</v>
      </c>
      <c r="F24" s="32"/>
      <c r="G24" s="32"/>
    </row>
    <row r="25" spans="1:7" ht="15.75">
      <c r="A25" s="49">
        <v>20</v>
      </c>
      <c r="B25" s="50" t="s">
        <v>23</v>
      </c>
      <c r="C25" s="6">
        <v>4107.69</v>
      </c>
      <c r="D25" s="6">
        <v>4452.87</v>
      </c>
      <c r="E25" s="7">
        <f t="shared" si="0"/>
        <v>8560.56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31079.98</v>
      </c>
      <c r="D27" s="6">
        <v>40575.93</v>
      </c>
      <c r="E27" s="7">
        <f t="shared" si="0"/>
        <v>71655.91</v>
      </c>
      <c r="F27" s="32"/>
      <c r="G27" s="32"/>
    </row>
    <row r="28" spans="1:7" ht="15.75">
      <c r="A28" s="49">
        <v>23</v>
      </c>
      <c r="B28" s="50" t="s">
        <v>26</v>
      </c>
      <c r="C28" s="6">
        <v>9434.3</v>
      </c>
      <c r="D28" s="6">
        <v>9771.41</v>
      </c>
      <c r="E28" s="7">
        <f t="shared" si="0"/>
        <v>19205.71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6800.98</v>
      </c>
      <c r="D30" s="6">
        <v>8127.53</v>
      </c>
      <c r="E30" s="7">
        <f t="shared" si="0"/>
        <v>14928.509999999998</v>
      </c>
      <c r="F30" s="32"/>
      <c r="G30" s="32"/>
    </row>
    <row r="31" spans="1:7" ht="15.75">
      <c r="A31" s="49">
        <v>26</v>
      </c>
      <c r="B31" s="50" t="s">
        <v>39</v>
      </c>
      <c r="C31" s="6"/>
      <c r="D31" s="6"/>
      <c r="E31" s="7">
        <f t="shared" si="0"/>
        <v>0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3191.51</v>
      </c>
      <c r="D34" s="6">
        <v>8825.48</v>
      </c>
      <c r="E34" s="7">
        <f t="shared" si="0"/>
        <v>12016.99</v>
      </c>
      <c r="F34" s="32"/>
      <c r="G34" s="32"/>
    </row>
    <row r="35" spans="1:7" ht="15.75">
      <c r="A35" s="49">
        <v>30</v>
      </c>
      <c r="B35" s="50" t="s">
        <v>64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27</v>
      </c>
      <c r="C36" s="6">
        <f>SUM(C6:C35)</f>
        <v>271312.61999999994</v>
      </c>
      <c r="D36" s="6">
        <f>SUM(D6:D35)</f>
        <v>409537.72</v>
      </c>
      <c r="E36" s="7">
        <f t="shared" si="0"/>
        <v>680850.3399999999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D39" sqref="D39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53" t="s">
        <v>102</v>
      </c>
      <c r="B3" s="53"/>
      <c r="C3" s="53"/>
      <c r="D3" s="53"/>
      <c r="E3" s="53"/>
      <c r="F3" s="53"/>
    </row>
    <row r="4" spans="1:6" ht="15">
      <c r="A4" s="91"/>
      <c r="B4" s="91"/>
      <c r="C4" s="91"/>
      <c r="D4" s="91"/>
      <c r="E4" s="91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10680</v>
      </c>
      <c r="D6" s="55">
        <v>1440</v>
      </c>
    </row>
    <row r="7" spans="1:4" ht="15.75">
      <c r="A7" s="49">
        <v>2</v>
      </c>
      <c r="B7" s="50" t="s">
        <v>7</v>
      </c>
      <c r="C7" s="55">
        <v>480</v>
      </c>
      <c r="D7" s="55"/>
    </row>
    <row r="8" spans="1:4" ht="15.75">
      <c r="A8" s="49">
        <v>3</v>
      </c>
      <c r="B8" s="50" t="s">
        <v>8</v>
      </c>
      <c r="C8" s="55">
        <v>600</v>
      </c>
      <c r="D8" s="55"/>
    </row>
    <row r="9" spans="1:4" ht="15.75">
      <c r="A9" s="49">
        <v>4</v>
      </c>
      <c r="B9" s="50" t="s">
        <v>9</v>
      </c>
      <c r="C9" s="55">
        <v>2160</v>
      </c>
      <c r="D9" s="55"/>
    </row>
    <row r="10" spans="1:4" ht="15.75">
      <c r="A10" s="49">
        <v>5</v>
      </c>
      <c r="B10" s="50" t="s">
        <v>10</v>
      </c>
      <c r="C10" s="55">
        <v>9360</v>
      </c>
      <c r="D10" s="55">
        <v>480</v>
      </c>
    </row>
    <row r="11" spans="1:4" ht="15.75">
      <c r="A11" s="49">
        <v>6</v>
      </c>
      <c r="B11" s="50" t="s">
        <v>53</v>
      </c>
      <c r="C11" s="55">
        <v>5520</v>
      </c>
      <c r="D11" s="55">
        <v>960</v>
      </c>
    </row>
    <row r="12" spans="1:4" ht="15.75">
      <c r="A12" s="49">
        <v>7</v>
      </c>
      <c r="B12" s="50" t="s">
        <v>11</v>
      </c>
      <c r="C12" s="55">
        <v>16320</v>
      </c>
      <c r="D12" s="55">
        <v>1920</v>
      </c>
    </row>
    <row r="13" spans="1:4" ht="15.75">
      <c r="A13" s="49">
        <v>8</v>
      </c>
      <c r="B13" s="50" t="s">
        <v>12</v>
      </c>
      <c r="C13" s="55">
        <v>6960</v>
      </c>
      <c r="D13" s="55"/>
    </row>
    <row r="14" spans="1:4" ht="15.75">
      <c r="A14" s="49">
        <v>9</v>
      </c>
      <c r="B14" s="50" t="s">
        <v>13</v>
      </c>
      <c r="C14" s="55">
        <v>4080</v>
      </c>
      <c r="D14" s="55"/>
    </row>
    <row r="15" spans="1:4" ht="15.75">
      <c r="A15" s="49">
        <v>10</v>
      </c>
      <c r="B15" s="50" t="s">
        <v>14</v>
      </c>
      <c r="C15" s="55">
        <v>1560</v>
      </c>
      <c r="D15" s="55"/>
    </row>
    <row r="16" spans="1:4" ht="15.75">
      <c r="A16" s="49">
        <v>11</v>
      </c>
      <c r="B16" s="50" t="s">
        <v>15</v>
      </c>
      <c r="C16" s="55">
        <v>3960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>
        <v>240</v>
      </c>
      <c r="D18" s="55"/>
    </row>
    <row r="19" spans="1:4" ht="15.75">
      <c r="A19" s="49">
        <v>14</v>
      </c>
      <c r="B19" s="50" t="s">
        <v>18</v>
      </c>
      <c r="C19" s="55">
        <v>4320</v>
      </c>
      <c r="D19" s="55"/>
    </row>
    <row r="20" spans="1:4" ht="15.75">
      <c r="A20" s="49">
        <v>15</v>
      </c>
      <c r="B20" s="50" t="s">
        <v>19</v>
      </c>
      <c r="C20" s="55">
        <v>4476</v>
      </c>
      <c r="D20" s="55">
        <v>120</v>
      </c>
    </row>
    <row r="21" spans="1:4" ht="15.75">
      <c r="A21" s="49">
        <v>16</v>
      </c>
      <c r="B21" s="50" t="s">
        <v>20</v>
      </c>
      <c r="C21" s="55">
        <v>360</v>
      </c>
      <c r="D21" s="55">
        <v>480</v>
      </c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>
        <v>5400</v>
      </c>
      <c r="D23" s="55"/>
    </row>
    <row r="24" spans="1:4" ht="15.75">
      <c r="A24" s="49">
        <v>19</v>
      </c>
      <c r="B24" s="50" t="s">
        <v>22</v>
      </c>
      <c r="C24" s="55">
        <v>6720</v>
      </c>
      <c r="D24" s="55">
        <v>480</v>
      </c>
    </row>
    <row r="25" spans="1:4" ht="15.75">
      <c r="A25" s="49">
        <v>20</v>
      </c>
      <c r="B25" s="50" t="s">
        <v>23</v>
      </c>
      <c r="C25" s="55">
        <v>840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11400</v>
      </c>
      <c r="D27" s="55">
        <v>480</v>
      </c>
    </row>
    <row r="28" spans="1:4" ht="15.75">
      <c r="A28" s="49">
        <v>23</v>
      </c>
      <c r="B28" s="50" t="s">
        <v>26</v>
      </c>
      <c r="C28" s="55">
        <v>1920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2280</v>
      </c>
      <c r="D30" s="55">
        <v>480</v>
      </c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1920</v>
      </c>
      <c r="D34" s="55"/>
    </row>
    <row r="35" spans="1:4" ht="15.75">
      <c r="A35" s="49">
        <v>30</v>
      </c>
      <c r="B35" s="50" t="s">
        <v>64</v>
      </c>
      <c r="C35" s="55">
        <v>120</v>
      </c>
      <c r="D35" s="55"/>
    </row>
    <row r="36" spans="1:4" ht="15.75">
      <c r="A36" s="51"/>
      <c r="B36" s="51" t="s">
        <v>27</v>
      </c>
      <c r="C36" s="56">
        <f>SUM(C6:C35)</f>
        <v>101676</v>
      </c>
      <c r="D36" s="56">
        <f>SUM(D6:D35)</f>
        <v>6840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D37" sqref="D37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103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2562.16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1281.08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12889.53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33107.4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2562.16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52402.33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2023-07-27T09:43:06Z</cp:lastPrinted>
  <dcterms:created xsi:type="dcterms:W3CDTF">2011-06-30T06:54:46Z</dcterms:created>
  <dcterms:modified xsi:type="dcterms:W3CDTF">2023-07-27T09:43:22Z</dcterms:modified>
  <cp:category/>
  <cp:version/>
  <cp:contentType/>
  <cp:contentStatus/>
</cp:coreProperties>
</file>